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SO 0 - Vedlejší a ostatní..." sheetId="2" r:id="rId2"/>
    <sheet name="SO 1.1 - Komunikace a cho..." sheetId="3" r:id="rId3"/>
    <sheet name="SO 1.2 - Výměna aktivní z..." sheetId="4" r:id="rId4"/>
    <sheet name="SO 2 - Kanalizace" sheetId="5" r:id="rId5"/>
    <sheet name="SO 3 - Sadové úpravy" sheetId="6" r:id="rId6"/>
    <sheet name="Pokyny pro vyplnění" sheetId="7" r:id="rId7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'SO 0 - Vedlejší a ostatní...'!$C$84:$K$109</definedName>
    <definedName name="_xlnm.Print_Area" localSheetId="1">'SO 0 - Vedlejší a ostatní...'!$C$4:$J$39,'SO 0 - Vedlejší a ostatní...'!$C$45:$J$66,'SO 0 - Vedlejší a ostatní...'!$C$72:$K$109</definedName>
    <definedName name="_xlnm.Print_Titles" localSheetId="1">'SO 0 - Vedlejší a ostatní...'!$84:$84</definedName>
    <definedName name="_xlnm._FilterDatabase" localSheetId="2" hidden="1">'SO 1.1 - Komunikace a cho...'!$C$95:$K$401</definedName>
    <definedName name="_xlnm.Print_Area" localSheetId="2">'SO 1.1 - Komunikace a cho...'!$C$4:$J$41,'SO 1.1 - Komunikace a cho...'!$C$47:$J$75,'SO 1.1 - Komunikace a cho...'!$C$81:$K$401</definedName>
    <definedName name="_xlnm.Print_Titles" localSheetId="2">'SO 1.1 - Komunikace a cho...'!$95:$95</definedName>
    <definedName name="_xlnm._FilterDatabase" localSheetId="3" hidden="1">'SO 1.2 - Výměna aktivní z...'!$C$89:$K$160</definedName>
    <definedName name="_xlnm.Print_Area" localSheetId="3">'SO 1.2 - Výměna aktivní z...'!$C$4:$J$41,'SO 1.2 - Výměna aktivní z...'!$C$47:$J$69,'SO 1.2 - Výměna aktivní z...'!$C$75:$K$160</definedName>
    <definedName name="_xlnm.Print_Titles" localSheetId="3">'SO 1.2 - Výměna aktivní z...'!$89:$89</definedName>
    <definedName name="_xlnm._FilterDatabase" localSheetId="4" hidden="1">'SO 2 - Kanalizace'!$C$85:$K$199</definedName>
    <definedName name="_xlnm.Print_Area" localSheetId="4">'SO 2 - Kanalizace'!$C$4:$J$39,'SO 2 - Kanalizace'!$C$45:$J$67,'SO 2 - Kanalizace'!$C$73:$K$199</definedName>
    <definedName name="_xlnm.Print_Titles" localSheetId="4">'SO 2 - Kanalizace'!$85:$85</definedName>
    <definedName name="_xlnm._FilterDatabase" localSheetId="5" hidden="1">'SO 3 - Sadové úpravy'!$C$84:$K$133</definedName>
    <definedName name="_xlnm.Print_Area" localSheetId="5">'SO 3 - Sadové úpravy'!$C$4:$J$39,'SO 3 - Sadové úpravy'!$C$45:$J$66,'SO 3 - Sadové úpravy'!$C$72:$K$133</definedName>
    <definedName name="_xlnm.Print_Titles" localSheetId="5">'SO 3 - Sadové úpravy'!$84:$84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5" r="J37"/>
  <c r="J36"/>
  <c i="1" r="AY59"/>
  <c i="5" r="J35"/>
  <c i="1" r="AX59"/>
  <c i="5"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4" r="T144"/>
  <c r="R144"/>
  <c r="P144"/>
  <c r="BK144"/>
  <c r="J144"/>
  <c r="J67"/>
  <c r="J39"/>
  <c r="J38"/>
  <c i="1" r="AY58"/>
  <c i="4" r="J37"/>
  <c i="1" r="AX58"/>
  <c i="4" r="BI159"/>
  <c r="BH159"/>
  <c r="BG159"/>
  <c r="BF159"/>
  <c r="T159"/>
  <c r="T158"/>
  <c r="R159"/>
  <c r="R158"/>
  <c r="P159"/>
  <c r="P158"/>
  <c r="BI145"/>
  <c r="BH145"/>
  <c r="BG145"/>
  <c r="BF145"/>
  <c r="T145"/>
  <c r="R145"/>
  <c r="P145"/>
  <c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78"/>
  <c i="3" r="J39"/>
  <c r="J38"/>
  <c i="1" r="AY57"/>
  <c i="3" r="J37"/>
  <c i="1" r="AX57"/>
  <c i="3" r="BI400"/>
  <c r="BH400"/>
  <c r="BG400"/>
  <c r="BF400"/>
  <c r="T400"/>
  <c r="T399"/>
  <c r="T398"/>
  <c r="R400"/>
  <c r="P400"/>
  <c r="P399"/>
  <c r="P398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T385"/>
  <c r="R386"/>
  <c r="R385"/>
  <c r="P386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7"/>
  <c r="BH297"/>
  <c r="BG297"/>
  <c r="BF297"/>
  <c r="T297"/>
  <c r="R297"/>
  <c r="P297"/>
  <c r="BI296"/>
  <c r="BH296"/>
  <c r="BG296"/>
  <c r="BF296"/>
  <c r="T296"/>
  <c r="R296"/>
  <c r="P296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4"/>
  <c r="BH214"/>
  <c r="BG214"/>
  <c r="BF214"/>
  <c r="T214"/>
  <c r="R214"/>
  <c r="P214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56"/>
  <c r="E7"/>
  <c r="E84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2" r="F36"/>
  <c r="BK100"/>
  <c r="BK90"/>
  <c i="3" r="BK382"/>
  <c r="BK111"/>
  <c r="BK386"/>
  <c r="J329"/>
  <c r="BK263"/>
  <c r="BK171"/>
  <c r="BK390"/>
  <c r="J254"/>
  <c r="BK163"/>
  <c r="BK363"/>
  <c r="J179"/>
  <c r="J386"/>
  <c r="BK329"/>
  <c r="BK254"/>
  <c r="J102"/>
  <c r="BK344"/>
  <c r="J302"/>
  <c r="BK360"/>
  <c r="J290"/>
  <c r="J241"/>
  <c r="J157"/>
  <c r="BK223"/>
  <c r="J163"/>
  <c r="BK135"/>
  <c i="4" r="J93"/>
  <c r="J106"/>
  <c r="BK159"/>
  <c i="5" r="J168"/>
  <c r="J149"/>
  <c r="BK190"/>
  <c r="BK168"/>
  <c r="BK193"/>
  <c r="BK144"/>
  <c r="J89"/>
  <c r="J178"/>
  <c r="J122"/>
  <c r="BK181"/>
  <c r="J144"/>
  <c r="BK153"/>
  <c r="J92"/>
  <c r="J156"/>
  <c r="BK100"/>
  <c i="6" r="BK128"/>
  <c r="J111"/>
  <c r="J90"/>
  <c r="J125"/>
  <c r="J131"/>
  <c r="J88"/>
  <c r="J103"/>
  <c r="BK112"/>
  <c r="BK120"/>
  <c r="J104"/>
  <c r="J120"/>
  <c r="BK105"/>
  <c r="BK87"/>
  <c r="BK98"/>
  <c i="2" r="F34"/>
  <c r="J100"/>
  <c r="J92"/>
  <c r="BK88"/>
  <c i="3" r="J319"/>
  <c r="J108"/>
  <c r="J390"/>
  <c r="J325"/>
  <c r="BK290"/>
  <c r="BK205"/>
  <c r="J143"/>
  <c r="BK374"/>
  <c r="J304"/>
  <c r="BK244"/>
  <c r="J118"/>
  <c r="BK309"/>
  <c r="J140"/>
  <c r="BK357"/>
  <c r="J260"/>
  <c r="J151"/>
  <c r="BK393"/>
  <c r="BK331"/>
  <c r="J270"/>
  <c r="J331"/>
  <c r="J279"/>
  <c r="BK202"/>
  <c r="BK284"/>
  <c r="J199"/>
  <c r="J154"/>
  <c i="4" r="J159"/>
  <c r="BK109"/>
  <c r="J131"/>
  <c i="5" r="J172"/>
  <c r="BK151"/>
  <c r="J193"/>
  <c r="J169"/>
  <c r="BK95"/>
  <c r="BK149"/>
  <c r="BK195"/>
  <c r="BK169"/>
  <c r="BK156"/>
  <c r="J182"/>
  <c r="J100"/>
  <c r="BK177"/>
  <c r="BK89"/>
  <c r="J114"/>
  <c i="6" r="J118"/>
  <c r="BK132"/>
  <c r="BK88"/>
  <c r="J98"/>
  <c r="BK116"/>
  <c r="BK117"/>
  <c r="J95"/>
  <c r="BK107"/>
  <c r="BK90"/>
  <c r="J119"/>
  <c r="J99"/>
  <c r="BK113"/>
  <c i="2" r="F35"/>
  <c r="J97"/>
  <c r="J90"/>
  <c i="3" r="BK328"/>
  <c r="J105"/>
  <c r="J354"/>
  <c r="BK296"/>
  <c r="J226"/>
  <c r="J176"/>
  <c r="BK121"/>
  <c r="BK336"/>
  <c r="J276"/>
  <c r="BK226"/>
  <c r="BK151"/>
  <c r="J379"/>
  <c r="BK199"/>
  <c r="BK354"/>
  <c r="BK273"/>
  <c r="BK173"/>
  <c r="BK400"/>
  <c r="J336"/>
  <c r="BK307"/>
  <c r="J263"/>
  <c r="J296"/>
  <c r="J251"/>
  <c r="J171"/>
  <c r="J244"/>
  <c r="J173"/>
  <c r="J121"/>
  <c i="4" r="BK131"/>
  <c r="J145"/>
  <c r="BK145"/>
  <c i="5" r="J177"/>
  <c r="BK155"/>
  <c r="BK102"/>
  <c r="BK179"/>
  <c r="BK139"/>
  <c r="BK188"/>
  <c r="BK143"/>
  <c r="J190"/>
  <c r="J160"/>
  <c r="J155"/>
  <c r="J166"/>
  <c r="BK182"/>
  <c r="J117"/>
  <c r="J198"/>
  <c r="J143"/>
  <c i="6" r="BK131"/>
  <c r="BK102"/>
  <c r="BK129"/>
  <c r="J89"/>
  <c r="BK123"/>
  <c r="J129"/>
  <c r="J102"/>
  <c r="J105"/>
  <c r="BK114"/>
  <c r="J93"/>
  <c r="J123"/>
  <c r="BK104"/>
  <c r="BK130"/>
  <c r="BK95"/>
  <c i="2" r="J34"/>
  <c r="J101"/>
  <c r="J94"/>
  <c i="1" r="AS56"/>
  <c i="3" r="BK102"/>
  <c r="BK349"/>
  <c r="BK276"/>
  <c r="J202"/>
  <c r="BK124"/>
  <c r="J360"/>
  <c r="J284"/>
  <c r="J223"/>
  <c r="J135"/>
  <c r="J368"/>
  <c r="BK154"/>
  <c r="BK368"/>
  <c r="BK297"/>
  <c r="BK182"/>
  <c r="J99"/>
  <c r="J328"/>
  <c r="J297"/>
  <c r="J344"/>
  <c r="BK260"/>
  <c r="J235"/>
  <c r="BK140"/>
  <c r="BK235"/>
  <c r="J160"/>
  <c r="J111"/>
  <c i="4" r="J114"/>
  <c r="F36"/>
  <c i="5" r="BK171"/>
  <c r="BK127"/>
  <c r="BK183"/>
  <c r="BK130"/>
  <c r="J141"/>
  <c r="J175"/>
  <c r="J195"/>
  <c r="J139"/>
  <c r="BK198"/>
  <c r="J154"/>
  <c r="BK105"/>
  <c i="6" r="J130"/>
  <c r="J109"/>
  <c r="BK133"/>
  <c r="J113"/>
  <c r="J132"/>
  <c r="BK103"/>
  <c r="BK118"/>
  <c r="J92"/>
  <c r="BK100"/>
  <c r="BK111"/>
  <c r="BK91"/>
  <c r="BK125"/>
  <c r="J112"/>
  <c r="BK89"/>
  <c r="J96"/>
  <c i="2" r="BK108"/>
  <c r="BK105"/>
  <c r="J105"/>
  <c r="J102"/>
  <c r="BK101"/>
  <c r="BK94"/>
  <c r="J88"/>
  <c i="3" r="J309"/>
  <c r="J382"/>
  <c r="BK319"/>
  <c r="BK251"/>
  <c r="J182"/>
  <c r="J396"/>
  <c r="J323"/>
  <c r="J266"/>
  <c r="BK214"/>
  <c r="J393"/>
  <c r="J232"/>
  <c r="BK379"/>
  <c r="BK323"/>
  <c r="BK241"/>
  <c r="BK130"/>
  <c r="J357"/>
  <c r="BK315"/>
  <c r="J376"/>
  <c r="J291"/>
  <c r="BK247"/>
  <c r="BK288"/>
  <c r="BK176"/>
  <c r="BK157"/>
  <c r="BK105"/>
  <c i="4" r="BK127"/>
  <c r="J127"/>
  <c r="BK114"/>
  <c i="5" r="J188"/>
  <c r="BK165"/>
  <c r="J134"/>
  <c r="BK172"/>
  <c r="J105"/>
  <c r="BK166"/>
  <c r="J108"/>
  <c r="BK175"/>
  <c r="J124"/>
  <c r="BK134"/>
  <c r="BK178"/>
  <c r="J95"/>
  <c r="BK141"/>
  <c r="J111"/>
  <c r="BK160"/>
  <c r="BK111"/>
  <c r="BK92"/>
  <c i="6" r="J116"/>
  <c r="BK99"/>
  <c r="BK96"/>
  <c r="J107"/>
  <c r="J115"/>
  <c r="J91"/>
  <c r="BK92"/>
  <c r="J100"/>
  <c r="J128"/>
  <c r="J117"/>
  <c r="BK97"/>
  <c r="J122"/>
  <c i="2" r="J108"/>
  <c r="BK102"/>
  <c r="BK92"/>
  <c i="3" r="BK396"/>
  <c r="J374"/>
  <c r="BK270"/>
  <c r="BK160"/>
  <c r="BK279"/>
  <c r="BK196"/>
  <c r="J229"/>
  <c r="J349"/>
  <c r="BK229"/>
  <c r="J341"/>
  <c r="BK302"/>
  <c r="BK179"/>
  <c r="BK143"/>
  <c i="4" r="J109"/>
  <c r="BK93"/>
  <c i="5" r="BK114"/>
  <c r="BK122"/>
  <c r="J130"/>
  <c r="J171"/>
  <c r="J179"/>
  <c i="6" r="BK115"/>
  <c r="BK93"/>
  <c r="J106"/>
  <c r="BK108"/>
  <c r="J133"/>
  <c r="BK106"/>
  <c i="2" r="F37"/>
  <c r="BK97"/>
  <c i="3" r="BK376"/>
  <c r="J130"/>
  <c r="J363"/>
  <c r="J315"/>
  <c r="BK232"/>
  <c r="J196"/>
  <c r="BK99"/>
  <c r="J307"/>
  <c r="J247"/>
  <c r="BK108"/>
  <c r="BK341"/>
  <c r="J400"/>
  <c r="J352"/>
  <c r="J288"/>
  <c r="J214"/>
  <c r="BK118"/>
  <c r="BK352"/>
  <c r="BK325"/>
  <c r="BK291"/>
  <c r="BK304"/>
  <c r="BK266"/>
  <c r="J205"/>
  <c r="J273"/>
  <c r="J124"/>
  <c i="4" r="BK106"/>
  <c r="J111"/>
  <c r="BK111"/>
  <c i="5" r="J181"/>
  <c r="J158"/>
  <c r="J183"/>
  <c r="J153"/>
  <c r="J151"/>
  <c r="J185"/>
  <c r="BK158"/>
  <c r="BK154"/>
  <c r="BK124"/>
  <c r="BK108"/>
  <c r="J102"/>
  <c r="BK185"/>
  <c r="J127"/>
  <c r="J165"/>
  <c r="BK117"/>
  <c i="6" r="J97"/>
  <c r="BK122"/>
  <c r="J87"/>
  <c r="J108"/>
  <c r="BK126"/>
  <c r="BK101"/>
  <c r="J101"/>
  <c r="BK109"/>
  <c r="J126"/>
  <c r="J114"/>
  <c r="BK119"/>
  <c i="2" l="1" r="T99"/>
  <c i="3" r="P201"/>
  <c r="P356"/>
  <c r="P389"/>
  <c r="P388"/>
  <c i="2" r="BK87"/>
  <c r="J87"/>
  <c r="J61"/>
  <c i="3" r="R98"/>
  <c r="BK195"/>
  <c r="J195"/>
  <c r="J66"/>
  <c r="R195"/>
  <c r="P287"/>
  <c r="R399"/>
  <c r="R398"/>
  <c i="5" r="T88"/>
  <c r="T142"/>
  <c r="R187"/>
  <c i="3" r="R201"/>
  <c r="BK356"/>
  <c r="J356"/>
  <c r="J69"/>
  <c r="BK389"/>
  <c r="J389"/>
  <c r="J72"/>
  <c i="4" r="R92"/>
  <c r="R91"/>
  <c r="R90"/>
  <c i="2" r="R99"/>
  <c i="3" r="P98"/>
  <c r="BK287"/>
  <c r="J287"/>
  <c r="J68"/>
  <c r="R356"/>
  <c i="6" r="P94"/>
  <c i="5" r="R88"/>
  <c r="P133"/>
  <c r="P142"/>
  <c r="BK187"/>
  <c r="J187"/>
  <c r="J65"/>
  <c i="6" r="R86"/>
  <c r="T94"/>
  <c r="BK121"/>
  <c r="J121"/>
  <c r="J63"/>
  <c i="2" r="T87"/>
  <c r="T86"/>
  <c r="T85"/>
  <c r="P99"/>
  <c i="3" r="BK98"/>
  <c r="J98"/>
  <c r="J65"/>
  <c r="T201"/>
  <c r="T356"/>
  <c i="4" r="T92"/>
  <c r="T91"/>
  <c r="T90"/>
  <c i="5" r="P88"/>
  <c r="BK133"/>
  <c r="J133"/>
  <c r="J63"/>
  <c r="R142"/>
  <c r="T187"/>
  <c i="6" r="BK86"/>
  <c r="J86"/>
  <c r="J60"/>
  <c r="BK94"/>
  <c r="J94"/>
  <c r="J61"/>
  <c r="P110"/>
  <c r="P121"/>
  <c r="R124"/>
  <c i="2" r="P87"/>
  <c r="P86"/>
  <c r="P85"/>
  <c i="1" r="AU55"/>
  <c i="3" r="T98"/>
  <c r="T97"/>
  <c r="P195"/>
  <c r="T195"/>
  <c r="T287"/>
  <c r="R389"/>
  <c r="R388"/>
  <c i="4" r="BK92"/>
  <c r="J92"/>
  <c r="J65"/>
  <c i="5" r="BK88"/>
  <c r="R133"/>
  <c r="T133"/>
  <c i="6" r="T86"/>
  <c r="BK110"/>
  <c r="J110"/>
  <c r="J62"/>
  <c r="T110"/>
  <c r="R121"/>
  <c r="BK124"/>
  <c r="J124"/>
  <c r="J64"/>
  <c r="P124"/>
  <c r="T124"/>
  <c r="R127"/>
  <c i="2" r="R87"/>
  <c r="R86"/>
  <c r="R85"/>
  <c r="BK99"/>
  <c r="J99"/>
  <c r="J63"/>
  <c i="3" r="BK201"/>
  <c r="J201"/>
  <c r="J67"/>
  <c r="R287"/>
  <c r="T389"/>
  <c r="T388"/>
  <c r="T96"/>
  <c i="4" r="P92"/>
  <c r="P91"/>
  <c r="P90"/>
  <c i="1" r="AU58"/>
  <c i="5" r="BK142"/>
  <c r="J142"/>
  <c r="J64"/>
  <c r="P187"/>
  <c i="6" r="P86"/>
  <c r="R94"/>
  <c r="R110"/>
  <c r="T121"/>
  <c r="BK127"/>
  <c r="J127"/>
  <c r="J65"/>
  <c r="P127"/>
  <c r="T127"/>
  <c i="2" r="BK96"/>
  <c r="J96"/>
  <c r="J62"/>
  <c i="4" r="BK130"/>
  <c r="J130"/>
  <c r="J66"/>
  <c r="BK158"/>
  <c r="J158"/>
  <c r="J68"/>
  <c i="2" r="BK104"/>
  <c r="J104"/>
  <c r="J64"/>
  <c i="3" r="J90"/>
  <c r="BK399"/>
  <c r="J399"/>
  <c r="J74"/>
  <c i="2" r="BK107"/>
  <c r="J107"/>
  <c r="J65"/>
  <c i="3" r="BK385"/>
  <c r="J385"/>
  <c r="J70"/>
  <c i="5" r="BK129"/>
  <c r="J129"/>
  <c r="J62"/>
  <c r="BK197"/>
  <c r="J197"/>
  <c r="J66"/>
  <c i="6" r="J52"/>
  <c r="BE89"/>
  <c r="BE102"/>
  <c r="BE128"/>
  <c r="E48"/>
  <c r="BE91"/>
  <c r="BE92"/>
  <c r="BE93"/>
  <c r="BE95"/>
  <c r="BE103"/>
  <c r="BE115"/>
  <c r="BE126"/>
  <c r="BE129"/>
  <c r="BE132"/>
  <c r="F54"/>
  <c r="BE88"/>
  <c r="BE120"/>
  <c r="BE122"/>
  <c r="BE123"/>
  <c r="BE125"/>
  <c r="J54"/>
  <c r="BE96"/>
  <c r="BE97"/>
  <c r="BE98"/>
  <c r="BE99"/>
  <c r="BE104"/>
  <c r="BE105"/>
  <c r="BE106"/>
  <c r="BE111"/>
  <c r="BE112"/>
  <c r="BE119"/>
  <c r="J55"/>
  <c r="BE109"/>
  <c r="BE113"/>
  <c r="BE114"/>
  <c r="BE116"/>
  <c r="BE118"/>
  <c r="BE130"/>
  <c i="5" r="J88"/>
  <c r="J61"/>
  <c i="6" r="F55"/>
  <c r="BE90"/>
  <c r="BE107"/>
  <c r="BE108"/>
  <c r="BE117"/>
  <c r="BE131"/>
  <c r="BE87"/>
  <c r="BE100"/>
  <c r="BE101"/>
  <c r="BE133"/>
  <c i="5" r="BE122"/>
  <c r="BE134"/>
  <c r="BE179"/>
  <c r="BE190"/>
  <c r="BE198"/>
  <c r="F55"/>
  <c r="BE105"/>
  <c r="BE144"/>
  <c r="BE155"/>
  <c r="BE158"/>
  <c r="BE169"/>
  <c r="BE178"/>
  <c r="BE181"/>
  <c r="J80"/>
  <c r="BE114"/>
  <c r="BE139"/>
  <c r="BE153"/>
  <c r="BE160"/>
  <c r="BE193"/>
  <c r="BE195"/>
  <c r="E48"/>
  <c r="BE92"/>
  <c r="BE124"/>
  <c r="BE127"/>
  <c r="BE130"/>
  <c r="BE149"/>
  <c r="BE151"/>
  <c r="BE168"/>
  <c r="BE171"/>
  <c r="BE172"/>
  <c r="BE175"/>
  <c r="BE183"/>
  <c r="BE185"/>
  <c i="4" r="BK91"/>
  <c r="BK90"/>
  <c r="J90"/>
  <c i="5" r="BE89"/>
  <c r="BE95"/>
  <c r="BE102"/>
  <c r="BE108"/>
  <c r="BE111"/>
  <c r="BE154"/>
  <c r="BE165"/>
  <c r="BE182"/>
  <c r="BE117"/>
  <c r="BE141"/>
  <c r="BE156"/>
  <c r="BE166"/>
  <c r="BE177"/>
  <c r="BE188"/>
  <c r="BE100"/>
  <c r="BE143"/>
  <c i="4" r="E50"/>
  <c r="F87"/>
  <c r="BE111"/>
  <c r="BE127"/>
  <c i="3" r="BK388"/>
  <c r="J388"/>
  <c r="J71"/>
  <c i="4" r="BE109"/>
  <c r="BE106"/>
  <c r="BE114"/>
  <c r="J56"/>
  <c r="BE93"/>
  <c r="BE159"/>
  <c r="BE131"/>
  <c r="BE145"/>
  <c i="1" r="BA58"/>
  <c i="3" r="BE214"/>
  <c r="BE232"/>
  <c r="BE254"/>
  <c r="BE260"/>
  <c r="BE297"/>
  <c r="BE304"/>
  <c r="F93"/>
  <c r="BE135"/>
  <c r="BE151"/>
  <c r="BE154"/>
  <c r="BE229"/>
  <c r="BE244"/>
  <c r="BE263"/>
  <c r="BE307"/>
  <c r="BE315"/>
  <c r="BE319"/>
  <c r="BE323"/>
  <c r="BE325"/>
  <c r="BE328"/>
  <c r="BE352"/>
  <c r="BE284"/>
  <c r="BE288"/>
  <c r="BE363"/>
  <c r="BE374"/>
  <c r="BE382"/>
  <c r="BE386"/>
  <c r="BE396"/>
  <c i="2" r="BK86"/>
  <c r="BK85"/>
  <c r="J85"/>
  <c r="J59"/>
  <c i="3" r="BE171"/>
  <c r="BE179"/>
  <c r="BE205"/>
  <c r="BE235"/>
  <c r="BE251"/>
  <c r="BE270"/>
  <c r="BE291"/>
  <c r="BE296"/>
  <c r="BE302"/>
  <c r="BE309"/>
  <c r="BE336"/>
  <c r="E50"/>
  <c r="BE102"/>
  <c r="BE121"/>
  <c r="BE124"/>
  <c r="BE130"/>
  <c r="BE196"/>
  <c r="BE202"/>
  <c r="BE226"/>
  <c r="BE273"/>
  <c r="BE276"/>
  <c r="BE279"/>
  <c r="BE290"/>
  <c r="BE329"/>
  <c r="BE344"/>
  <c r="BE349"/>
  <c r="BE354"/>
  <c r="BE357"/>
  <c r="BE360"/>
  <c r="BE143"/>
  <c r="BE160"/>
  <c r="BE176"/>
  <c r="BE182"/>
  <c r="BE241"/>
  <c r="BE331"/>
  <c r="BE341"/>
  <c r="BE368"/>
  <c r="BE105"/>
  <c r="BE108"/>
  <c r="BE111"/>
  <c r="BE118"/>
  <c r="BE140"/>
  <c r="BE157"/>
  <c r="BE163"/>
  <c r="BE173"/>
  <c r="BE199"/>
  <c r="BE223"/>
  <c r="BE247"/>
  <c r="BE266"/>
  <c r="BE376"/>
  <c r="BE379"/>
  <c r="BE400"/>
  <c r="BE99"/>
  <c r="BE390"/>
  <c r="BE393"/>
  <c i="2" r="E48"/>
  <c r="J52"/>
  <c r="F55"/>
  <c r="BE88"/>
  <c r="BE90"/>
  <c r="BE92"/>
  <c r="BE94"/>
  <c r="BE97"/>
  <c r="BE100"/>
  <c r="BE101"/>
  <c r="BE102"/>
  <c r="BE105"/>
  <c r="BE108"/>
  <c i="1" r="BC55"/>
  <c r="BA55"/>
  <c r="BB55"/>
  <c r="AW55"/>
  <c r="BD55"/>
  <c i="3" r="F36"/>
  <c i="1" r="BA57"/>
  <c r="BA56"/>
  <c r="AW56"/>
  <c i="6" r="F34"/>
  <c i="1" r="BA60"/>
  <c i="3" r="J36"/>
  <c i="1" r="AW57"/>
  <c i="4" r="J32"/>
  <c i="6" r="F35"/>
  <c i="1" r="BB60"/>
  <c i="3" r="F37"/>
  <c i="1" r="BB57"/>
  <c i="5" r="F34"/>
  <c i="1" r="BA59"/>
  <c i="6" r="J34"/>
  <c i="1" r="AW60"/>
  <c i="3" r="F38"/>
  <c i="1" r="BC57"/>
  <c i="6" r="F37"/>
  <c i="1" r="BD60"/>
  <c r="AS54"/>
  <c i="4" r="F39"/>
  <c i="1" r="BD58"/>
  <c i="4" r="F38"/>
  <c i="1" r="BC58"/>
  <c i="5" r="F35"/>
  <c i="1" r="BB59"/>
  <c i="5" r="F37"/>
  <c i="1" r="BD59"/>
  <c i="4" r="J36"/>
  <c i="1" r="AW58"/>
  <c i="4" r="F37"/>
  <c i="1" r="BB58"/>
  <c i="5" r="J34"/>
  <c i="1" r="AW59"/>
  <c i="6" r="F36"/>
  <c i="1" r="BC60"/>
  <c i="3" r="F39"/>
  <c i="1" r="BD57"/>
  <c i="5" r="F36"/>
  <c i="1" r="BC59"/>
  <c i="5" l="1" r="BK87"/>
  <c r="J87"/>
  <c r="J60"/>
  <c i="6" r="R85"/>
  <c i="5" r="P87"/>
  <c r="P86"/>
  <c i="1" r="AU59"/>
  <c i="5" r="R87"/>
  <c r="R86"/>
  <c i="6" r="P85"/>
  <c i="1" r="AU60"/>
  <c i="5" r="T87"/>
  <c r="T86"/>
  <c i="3" r="R97"/>
  <c r="R96"/>
  <c r="P97"/>
  <c r="P96"/>
  <c i="1" r="AU57"/>
  <c i="6" r="T85"/>
  <c i="3" r="BK97"/>
  <c r="J97"/>
  <c r="J64"/>
  <c i="6" r="BK85"/>
  <c r="J85"/>
  <c r="J59"/>
  <c i="3" r="BK398"/>
  <c r="J398"/>
  <c r="J73"/>
  <c i="1" r="AG58"/>
  <c i="4" r="J91"/>
  <c r="J64"/>
  <c r="J63"/>
  <c i="3" r="BK96"/>
  <c r="J96"/>
  <c i="2" r="J86"/>
  <c r="J60"/>
  <c r="J33"/>
  <c i="1" r="AV55"/>
  <c r="AT55"/>
  <c i="4" r="F35"/>
  <c i="1" r="AZ58"/>
  <c r="BA54"/>
  <c r="W30"/>
  <c r="AU56"/>
  <c r="AU54"/>
  <c i="3" r="F35"/>
  <c i="1" r="AZ57"/>
  <c i="2" r="J30"/>
  <c i="1" r="AG55"/>
  <c r="BD56"/>
  <c r="BC56"/>
  <c i="4" r="J35"/>
  <c i="1" r="AV58"/>
  <c r="AT58"/>
  <c r="AN58"/>
  <c i="2" r="F33"/>
  <c i="1" r="AZ55"/>
  <c i="5" r="J33"/>
  <c i="1" r="AV59"/>
  <c r="AT59"/>
  <c i="6" r="J33"/>
  <c i="1" r="AV60"/>
  <c r="AT60"/>
  <c i="3" r="J35"/>
  <c i="1" r="AV57"/>
  <c r="AT57"/>
  <c r="BB56"/>
  <c i="3" r="J32"/>
  <c i="1" r="AG57"/>
  <c r="AG56"/>
  <c i="5" r="F33"/>
  <c i="1" r="AZ59"/>
  <c i="6" r="F33"/>
  <c i="1" r="AZ60"/>
  <c i="5" l="1" r="BK86"/>
  <c r="J86"/>
  <c r="J59"/>
  <c i="1" r="AN57"/>
  <c i="3" r="J63"/>
  <c i="4" r="J41"/>
  <c i="1" r="AN55"/>
  <c i="3" r="J41"/>
  <c i="2" r="J39"/>
  <c i="1" r="BD54"/>
  <c r="W33"/>
  <c r="BB54"/>
  <c r="W31"/>
  <c i="6" r="J30"/>
  <c i="1" r="AG60"/>
  <c r="AZ56"/>
  <c r="AV56"/>
  <c r="AT56"/>
  <c r="AN56"/>
  <c r="BC54"/>
  <c r="W32"/>
  <c r="AW54"/>
  <c r="AK30"/>
  <c r="AX56"/>
  <c r="AY56"/>
  <c i="6" l="1" r="J39"/>
  <c i="1" r="AN60"/>
  <c r="AY54"/>
  <c r="AX54"/>
  <c i="5" r="J30"/>
  <c i="1" r="AG59"/>
  <c r="AN59"/>
  <c r="AZ54"/>
  <c r="W29"/>
  <c i="5" l="1" r="J39"/>
  <c i="1"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<sst xmlns="http://schemas.openxmlformats.org/spreadsheetml/2006/main">
  <si>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</si>
  <si>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</si>
  <si>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</si>
  <si>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</si>
  <si>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</si>
  <si>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{fc6db925-0063-4835-8552-7ad7d32c32d3}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</si>
  <si>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</si>
  <si>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</si>
  <si>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</si>
  <si>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</si>
  <si>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</si>
  <si>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</si>
  <si>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</si>
  <si>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</si>
  <si>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2023069-R1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</si>
  <si>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</si>
  <si>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</si>
  <si>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komunikace p.p.č. 1683 – propoj mezi ul. Pletařská a ul. T. G. Masaryka ve Varnsdorfu</t>
  </si>
  <si>
    <t>KSO:</t>
  </si>
  <si>
    <t>822</t>
  </si>
  <si>
    <t>CC-CZ:</t>
  </si>
  <si>
    <t>2112</t>
  </si>
  <si>
    <t>Místo:</t>
  </si>
  <si>
    <t>k.u. Varnsdorf</t>
  </si>
  <si>
    <t>Datum:</t>
  </si>
  <si>
    <t>10. 6. 2024</t>
  </si>
  <si>
    <t>Zadavatel:</t>
  </si>
  <si>
    <t>IČ:</t>
  </si>
  <si>
    <t>00261718</t>
  </si>
  <si>
    <t>Město Varnsdorf</t>
  </si>
  <si>
    <t>DIČ:</t>
  </si>
  <si>
    <t/>
  </si>
  <si>
    <t>Uchazeč:</t>
  </si>
  <si>
    <t>Vyplň údaj</t>
  </si>
  <si>
    <t>Projektant:</t>
  </si>
  <si>
    <t>25487892</t>
  </si>
  <si>
    <t xml:space="preserve">ProProjekt s.r.o. </t>
  </si>
  <si>
    <t>CZ25487892</t>
  </si>
  <si>
    <t>True</t>
  </si>
  <si>
    <t>Zpracovatel:</t>
  </si>
  <si>
    <t>Martin Rousek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</si>
  <si>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</si>
  <si>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</si>
  <si>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</si>
  <si>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</si>
  <si>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</si>
  <si>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</si>
  <si>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</si>
  <si>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</si>
  <si>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</si>
  <si>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</si>
  <si>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</si>
  <si>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</si>
  <si>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</si>
  <si>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</si>
  <si>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</si>
  <si>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</si>
  <si>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</si>
  <si>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</si>
  <si>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</si>
  <si>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</si>
  <si>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</si>
  <si>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</si>
  <si>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</si>
  <si>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</si>
  <si>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</si>
  <si>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</si>
  <si>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</si>
  <si>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</si>
  <si>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</si>
  <si>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</si>
  <si>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</si>
  <si>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</si>
  <si>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</si>
  <si>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</si>
  <si>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</si>
  <si>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</si>
  <si>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</si>
  <si>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</si>
  <si>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</si>
  <si>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</si>
  <si>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</si>
  <si>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</si>
  <si>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</si>
  <si>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</si>
  <si>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</si>
  <si>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{ddedadd9-9d58-423d-b7ba-b203476b8d97}</t>
  </si>
  <si>
    <t>2</t>
  </si>
  <si>
    <t>SO 1</t>
  </si>
  <si>
    <t>Komunikace a chodník</t>
  </si>
  <si>
    <t>{79d35522-041a-4250-ae21-bd8c250d9e81}</t>
  </si>
  <si>
    <t>SO 1.1</t>
  </si>
  <si>
    <t>Soupis</t>
  </si>
  <si>
    <t>{79a30eec-716a-406a-bc35-004d4bcfb37f}</t>
  </si>
  <si>
    <t>SO 1.2</t>
  </si>
  <si>
    <t>Výměna aktivní zóny komunikace a chodníku</t>
  </si>
  <si>
    <t>{5b8db7a0-6489-4823-9cff-12b9356fc4f8}</t>
  </si>
  <si>
    <t>SO 2</t>
  </si>
  <si>
    <t>Kanalizace</t>
  </si>
  <si>
    <t>{4fb5397b-113a-42fc-aecc-f2df553e6726}</t>
  </si>
  <si>
    <t>SO 3</t>
  </si>
  <si>
    <t>Sadové úpravy</t>
  </si>
  <si>
    <t>{c67251e5-70a6-4b2d-9289-b4ca2483ead7}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</si>
  <si>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</si>
  <si>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</si>
  <si>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</si>
  <si>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</si>
  <si>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</si>
  <si>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</si>
  <si>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</si>
  <si>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</si>
  <si>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</si>
  <si>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</si>
  <si>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</si>
  <si>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</si>
  <si>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</si>
  <si>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</si>
  <si>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</si>
  <si>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</si>
  <si>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</si>
  <si>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</si>
  <si>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</si>
  <si>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</si>
  <si>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</si>
  <si>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</si>
  <si>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</si>
  <si>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</si>
  <si>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</si>
  <si>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</si>
  <si>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</si>
  <si>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</si>
  <si>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</si>
  <si>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</si>
  <si>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</si>
  <si>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</si>
  <si>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</si>
  <si>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</si>
  <si>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 včetně vytyčení inženýrských sítí</t>
  </si>
  <si>
    <t>…</t>
  </si>
  <si>
    <t>CS ÚRS 2024 01</t>
  </si>
  <si>
    <t>1024</t>
  </si>
  <si>
    <t>140436669</t>
  </si>
  <si>
    <t>Online PSC</t>
  </si>
  <si>
    <t>https://podminky.urs.cz/item/CS_URS_2024_01/012103000</t>
  </si>
  <si>
    <t>012203000</t>
  </si>
  <si>
    <t>Geodetické práce při provádění stavby</t>
  </si>
  <si>
    <t>-1398365015</t>
  </si>
  <si>
    <t>https://podminky.urs.cz/item/CS_URS_2024_01/012203000</t>
  </si>
  <si>
    <t>3</t>
  </si>
  <si>
    <t>012303000</t>
  </si>
  <si>
    <t>Geodetické práce po výstavbě včetně geometrického plánu a zaměření stavby</t>
  </si>
  <si>
    <t>-1261858000</t>
  </si>
  <si>
    <t>https://podminky.urs.cz/item/CS_URS_2024_01/012303000</t>
  </si>
  <si>
    <t>4</t>
  </si>
  <si>
    <t>013254000</t>
  </si>
  <si>
    <t>Dokumentace skutečného provedení stavby</t>
  </si>
  <si>
    <t>-222568821</t>
  </si>
  <si>
    <t>https://podminky.urs.cz/item/CS_URS_2024_01/013254000</t>
  </si>
  <si>
    <t>VRN3</t>
  </si>
  <si>
    <t>Zařízení staveniště</t>
  </si>
  <si>
    <t>030001000</t>
  </si>
  <si>
    <t>-2056292677</t>
  </si>
  <si>
    <t>https://podminky.urs.cz/item/CS_URS_2024_01/030001000</t>
  </si>
  <si>
    <t>VRN4</t>
  </si>
  <si>
    <t>Inženýrská činnost</t>
  </si>
  <si>
    <t>6</t>
  </si>
  <si>
    <t>043114000.1</t>
  </si>
  <si>
    <t xml:space="preserve">Zkoušky tlakové - zkoušky zemní pláně pro ověření požadované únosnosti </t>
  </si>
  <si>
    <t>-614832513</t>
  </si>
  <si>
    <t>7</t>
  </si>
  <si>
    <t>043114000.2</t>
  </si>
  <si>
    <t>Zkoušky tlakové - zkoušky pláně pro ověření únosnosti navržených úprav</t>
  </si>
  <si>
    <t>-1838633802</t>
  </si>
  <si>
    <t>8</t>
  </si>
  <si>
    <t>045002000</t>
  </si>
  <si>
    <t>Kompletační a koordinační činnost včetně, poplatků a dokladové části</t>
  </si>
  <si>
    <t>103229162</t>
  </si>
  <si>
    <t>https://podminky.urs.cz/item/CS_URS_2024_01/045002000</t>
  </si>
  <si>
    <t>VRN6</t>
  </si>
  <si>
    <t>Územní vlivy</t>
  </si>
  <si>
    <t>9</t>
  </si>
  <si>
    <t>060001000</t>
  </si>
  <si>
    <t>Územní vlivy včetně opatření proti prašnosti a čištění komunikací v přůběhu výstavby</t>
  </si>
  <si>
    <t>-1208149333</t>
  </si>
  <si>
    <t>https://podminky.urs.cz/item/CS_URS_2024_01/060001000</t>
  </si>
  <si>
    <t>VRN7</t>
  </si>
  <si>
    <t>Provozní vlivy</t>
  </si>
  <si>
    <t>10</t>
  </si>
  <si>
    <t>070001000</t>
  </si>
  <si>
    <t>Provozní vlivy včetně DIR, DIO vč. dopravního značení, zajištění přístupu do objektu a zabezpečení výkopů</t>
  </si>
  <si>
    <t>1976336776</t>
  </si>
  <si>
    <t>https://podminky.urs.cz/item/CS_URS_2024_01/070001000</t>
  </si>
  <si>
    <t>SO 1 - Komunikace a chodník</t>
  </si>
  <si>
    <t>Soupis:</t>
  </si>
  <si>
    <t>SO 1.1 - Komunikace a chodník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</si>
  <si>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</si>
  <si>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</si>
  <si>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</si>
  <si>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</si>
  <si>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</si>
  <si>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</si>
  <si>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</si>
  <si>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</si>
  <si>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</si>
  <si>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</si>
  <si>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21-M - Elektromontáže</t>
  </si>
  <si>
    <t>HSV</t>
  </si>
  <si>
    <t>Práce a dodávky HSV</t>
  </si>
  <si>
    <t>Zemní práce</t>
  </si>
  <si>
    <t>111211101</t>
  </si>
  <si>
    <t>Odstranění křovin a stromů s odstraněním kořenů ručně průměru kmene do 100 mm jakékoliv plochy v rovině nebo ve svahu o sklonu do 1:5</t>
  </si>
  <si>
    <t>m2</t>
  </si>
  <si>
    <t>507936606</t>
  </si>
  <si>
    <t>https://podminky.urs.cz/item/CS_URS_2024_01/111211101</t>
  </si>
  <si>
    <t>VV</t>
  </si>
  <si>
    <t>6,5*1,2"u bouraného plotu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</si>
  <si>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</si>
  <si>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</si>
  <si>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1679196259</t>
  </si>
  <si>
    <t>https://podminky.urs.cz/item/CS_URS_2024_01/113106123</t>
  </si>
  <si>
    <t xml:space="preserve">3+3"severní část - stávajcí chodník 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</si>
  <si>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</si>
  <si>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</si>
  <si>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-1511093440</t>
  </si>
  <si>
    <t>https://podminky.urs.cz/item/CS_URS_2024_01/113107223</t>
  </si>
  <si>
    <t>540"stávající komunikace - štěrkový povrch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</si>
  <si>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</si>
  <si>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</si>
  <si>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1312703334</t>
  </si>
  <si>
    <t>https://podminky.urs.cz/item/CS_URS_2024_01/113107321</t>
  </si>
  <si>
    <t>5"jižní část komunikace - bourání asfaltového chodníku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</si>
  <si>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</si>
  <si>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</si>
  <si>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-1783325624</t>
  </si>
  <si>
    <t>https://podminky.urs.cz/item/CS_URS_2024_01/113107322</t>
  </si>
  <si>
    <t>50"sverní část komunikace - bouární stávajícího asfaltu ve vozovce</t>
  </si>
  <si>
    <t>75"jižní část komunikace - bourání stávajícího asfaltu ve vozovce</t>
  </si>
  <si>
    <t>1,5*1,5"severní část - pro posunutí stávající vpusti - asfaltová vozovka</t>
  </si>
  <si>
    <t>Součet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</si>
  <si>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</si>
  <si>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</si>
  <si>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-1778516531</t>
  </si>
  <si>
    <t>https://podminky.urs.cz/item/CS_URS_2024_01/113107330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</si>
  <si>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</si>
  <si>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</si>
  <si>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-1367560756</t>
  </si>
  <si>
    <t>https://podminky.urs.cz/item/CS_URS_2024_01/113107341</t>
  </si>
  <si>
    <t>113107344</t>
  </si>
  <si>
    <t>Odstranění podkladů nebo krytů strojně plochy jednotlivě do 50 m2 s přemístěním hmot na skládku na vzdálenost do 3 m nebo s naložením na dopravní prostředek živičných, o tl. vrstvy přes 150 do 200 mm</t>
  </si>
  <si>
    <t>1214246450</t>
  </si>
  <si>
    <t>https://podminky.urs.cz/item/CS_URS_2024_01/113107344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</si>
  <si>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</si>
  <si>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</si>
  <si>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</si>
  <si>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-612367023</t>
  </si>
  <si>
    <t>https://podminky.urs.cz/item/CS_URS_2024_01/113201112</t>
  </si>
  <si>
    <t>3+1,5"jižní část - stávající chodník - kam. obrubník</t>
  </si>
  <si>
    <t>4+4"severní část - napojení na stáv. chodníky - kam. obrubík</t>
  </si>
  <si>
    <t>113202111</t>
  </si>
  <si>
    <t>Vytrhání obrub s vybouráním lože, s přemístěním hmot na skládku na vzdálenost do 3 m nebo s naložením na dopravní prostředek z krajníků nebo obrubníků stojatých</t>
  </si>
  <si>
    <t>-79843927</t>
  </si>
  <si>
    <t>https://podminky.urs.cz/item/CS_URS_2024_01/113202111</t>
  </si>
  <si>
    <t>13"jižní část - stávající chodník - kam. obrubník</t>
  </si>
  <si>
    <t>6+1"východní část - nové zpevněné plochy u ubytovny</t>
  </si>
  <si>
    <t>11</t>
  </si>
  <si>
    <t>113204111</t>
  </si>
  <si>
    <t>Vytrhání obrub s vybouráním lože, s přemístěním hmot na skládku na vzdálenost do 3 m nebo s naložením na dopravní prostředek záhonových</t>
  </si>
  <si>
    <t>-1029220703</t>
  </si>
  <si>
    <t>https://podminky.urs.cz/item/CS_URS_2024_01/113204111</t>
  </si>
  <si>
    <t>6+12+7"východní část - nové zpevněné plochy u ubytovny</t>
  </si>
  <si>
    <t>122252203</t>
  </si>
  <si>
    <t>Odkopávky a prokopávky nezapažené pro silnice a dálnice strojně v hornině třídy těžitelnosti I do 100 m3</t>
  </si>
  <si>
    <t>m3</t>
  </si>
  <si>
    <t>-354381132</t>
  </si>
  <si>
    <t>https://podminky.urs.cz/item/CS_URS_2024_01/122252203</t>
  </si>
  <si>
    <t>(0,44+0,44)/2*20"úsek 0-20 m</t>
  </si>
  <si>
    <t>(0,44+0,50)/2*20"úsek 20-40 m</t>
  </si>
  <si>
    <t>(0,5+0,28)/2*20"úsek 40-60 m</t>
  </si>
  <si>
    <t>(0,28+0,16)/2*20"úsek 60-80 m</t>
  </si>
  <si>
    <t>(0,16+0,16)/2*13"úsek 80-93</t>
  </si>
  <si>
    <t>13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</si>
  <si>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</si>
  <si>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</si>
  <si>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-1758358888</t>
  </si>
  <si>
    <t>https://podminky.urs.cz/item/CS_URS_2024_01/162251102</t>
  </si>
  <si>
    <t>158*0,15"ornice po stavbě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</si>
  <si>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</si>
  <si>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</si>
  <si>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</si>
  <si>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310201077</t>
  </si>
  <si>
    <t>https://podminky.urs.cz/item/CS_URS_2024_01/162751117</t>
  </si>
  <si>
    <t>32,48"vykopaná přebytečná zemina</t>
  </si>
  <si>
    <t>15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</si>
  <si>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</si>
  <si>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</si>
  <si>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-1130117543</t>
  </si>
  <si>
    <t>https://podminky.urs.cz/item/CS_URS_2024_01/162751119</t>
  </si>
  <si>
    <t>32,48*30 'Přepočtené koeficientem množství</t>
  </si>
  <si>
    <t>16</t>
  </si>
  <si>
    <t>167151101</t>
  </si>
  <si>
    <t>Nakládání, skládání a překládání neulehlého výkopku nebo sypaniny strojně nakládání, množství do 100 m3, z horniny třídy těžitelnosti I, skupiny 1 až 3</t>
  </si>
  <si>
    <t>-864108001</t>
  </si>
  <si>
    <t>https://podminky.urs.cz/item/CS_URS_2024_01/167151101</t>
  </si>
  <si>
    <t>17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</si>
  <si>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</si>
  <si>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</si>
  <si>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391870035</t>
  </si>
  <si>
    <t>https://podminky.urs.cz/item/CS_URS_2024_01/171152121</t>
  </si>
  <si>
    <t>(0,33+0,33)/2*20"úsek 0-20 m</t>
  </si>
  <si>
    <t>(0,33+0,29)/2*20"úsek 20-40 m</t>
  </si>
  <si>
    <t>(0,29+0,35)/2*20"úsek 40-60 m</t>
  </si>
  <si>
    <t>(0,35+0,2)/2*20"úsek 60-80 m</t>
  </si>
  <si>
    <t>(0,2+0,2)/2*13"úsek 80-93 m</t>
  </si>
  <si>
    <t>18</t>
  </si>
  <si>
    <t>M</t>
  </si>
  <si>
    <t>58344197</t>
  </si>
  <si>
    <t>štěrkodrť frakce 0/63</t>
  </si>
  <si>
    <t>t</t>
  </si>
  <si>
    <t>2057426796</t>
  </si>
  <si>
    <t>27,3*2 'Přepočtené koeficientem množství</t>
  </si>
  <si>
    <t>19</t>
  </si>
  <si>
    <t>171201231</t>
  </si>
  <si>
    <t>Poplatek za uložení stavebního odpadu na recyklační skládce (skládkovné) zeminy a kamení zatříděného do Katalogu odpadů pod kódem 17 05 04</t>
  </si>
  <si>
    <t>-1176811410</t>
  </si>
  <si>
    <t>https://podminky.urs.cz/item/CS_URS_2024_01/171201231</t>
  </si>
  <si>
    <t>32,48*2 'Přepočtené koeficientem množství</t>
  </si>
  <si>
    <t>20</t>
  </si>
  <si>
    <t>181351103</t>
  </si>
  <si>
    <t>Rozprostření a urovnání ornice v rovině nebo ve svahu sklonu do 1:5 strojně při souvislé ploše přes 100 do 500 m2, tl. vrstvy do 200 mm</t>
  </si>
  <si>
    <t>1748543920</t>
  </si>
  <si>
    <t>https://podminky.urs.cz/item/CS_URS_2024_01/181351103</t>
  </si>
  <si>
    <t>158"zatravněná plocha</t>
  </si>
  <si>
    <t>10364101</t>
  </si>
  <si>
    <t>zemina pro terénní úpravy - ornice</t>
  </si>
  <si>
    <t>-1754602641</t>
  </si>
  <si>
    <t>158*0,15</t>
  </si>
  <si>
    <t>23,7*2 'Přepočtené koeficientem množství</t>
  </si>
  <si>
    <t>22</t>
  </si>
  <si>
    <t>181951112</t>
  </si>
  <si>
    <t>Úprava pláně vyrovnáním výškových rozdílů strojně v hornině třídy těžitelnosti I, skupiny 1 až 3 se zhutněním</t>
  </si>
  <si>
    <t>1096131238</t>
  </si>
  <si>
    <t>https://podminky.urs.cz/item/CS_URS_2024_01/181951112</t>
  </si>
  <si>
    <t>379,4"skladba S1 - asfaltová komuniace</t>
  </si>
  <si>
    <t>9,55"skladba S3 - sjzed na chodníku</t>
  </si>
  <si>
    <t>89,5"skladba S4 - parkovací stání</t>
  </si>
  <si>
    <t>Mezisoučet - pozedové plochy</t>
  </si>
  <si>
    <t>158,1"skladba S2 - schodník</t>
  </si>
  <si>
    <t>Mezisoučet - pochozí</t>
  </si>
  <si>
    <t>(183*0,15+61,5*0,1)+(52,5*0,05)"podopočet pod obrubníky</t>
  </si>
  <si>
    <t xml:space="preserve">(90*0,2)"rozšíření vozovky </t>
  </si>
  <si>
    <t xml:space="preserve">((3+34+6+5)*0,15)"rozšííření chodníku </t>
  </si>
  <si>
    <t>Mezisoučet - dopočty</t>
  </si>
  <si>
    <t>Svislé a kompletní konstrukce</t>
  </si>
  <si>
    <t>23</t>
  </si>
  <si>
    <t>339921132</t>
  </si>
  <si>
    <t>Osazování palisád betonových v řadě se zabetonováním výšky palisády přes 500 do 1000 mm</t>
  </si>
  <si>
    <t>1103700350</t>
  </si>
  <si>
    <t>https://podminky.urs.cz/item/CS_URS_2024_01/339921132</t>
  </si>
  <si>
    <t>1,4*2+3,9</t>
  </si>
  <si>
    <t>24</t>
  </si>
  <si>
    <t>59228414</t>
  </si>
  <si>
    <t>palisáda tyčová kruhová betonová 175x200mm v 1000mm přírodní</t>
  </si>
  <si>
    <t>kus</t>
  </si>
  <si>
    <t>557330664</t>
  </si>
  <si>
    <t>6,7*5,715 'Přepočtené koeficientem množství</t>
  </si>
  <si>
    <t>Komunikace pozemní</t>
  </si>
  <si>
    <t>25</t>
  </si>
  <si>
    <t>564261111</t>
  </si>
  <si>
    <t>Podklad nebo podsyp ze štěrkopísku ŠP s rozprostřením, vlhčením a zhutněním plochy přes 100 m2, po zhutnění tl. 200 mm</t>
  </si>
  <si>
    <t>-115868524</t>
  </si>
  <si>
    <t>https://podminky.urs.cz/item/CS_URS_2024_01/564261111</t>
  </si>
  <si>
    <t>26</t>
  </si>
  <si>
    <t>564851111</t>
  </si>
  <si>
    <t>Podklad ze štěrkodrti ŠD s rozprostřením a zhutněním plochy přes 100 m2, po zhutnění tl. 150 mm</t>
  </si>
  <si>
    <t>1683600547</t>
  </si>
  <si>
    <t>https://podminky.urs.cz/item/CS_URS_2024_01/564851111</t>
  </si>
  <si>
    <t>45,85+8,1+7+63,1+6,15+0,9"Skladba S2 - dlažba klasciká dlažba</t>
  </si>
  <si>
    <t>2,5+6,1+4,15"Skladba S2 - dlažba hladká</t>
  </si>
  <si>
    <t>1,85+2,45+3,25+2,1+2,1+2,5"Skladba S2 - dlažba reliéfní</t>
  </si>
  <si>
    <t>Mezisoučet - skladba S2</t>
  </si>
  <si>
    <t>183*0,15+61,5*0,1+52,5*0,05"podopočet pod obrubníky</t>
  </si>
  <si>
    <t>Mezisoučet</t>
  </si>
  <si>
    <t>27</t>
  </si>
  <si>
    <t>564861111</t>
  </si>
  <si>
    <t>Podklad ze štěrkodrti ŠD s rozprostřením a zhutněním plochy přes 100 m2, po zhutnění tl. 200 mm</t>
  </si>
  <si>
    <t>5179613</t>
  </si>
  <si>
    <t>https://podminky.urs.cz/item/CS_URS_2024_01/564861111</t>
  </si>
  <si>
    <t>3,3"Skladba S3 - dlažba klasická</t>
  </si>
  <si>
    <t>3,45"Skladba S3 - dlažba hladká</t>
  </si>
  <si>
    <t>2,8"Skladba S3 - dlažba reliéfní</t>
  </si>
  <si>
    <t>Mezisoučet - Skladba S3</t>
  </si>
  <si>
    <t>84,2+5,3"Skladba S4</t>
  </si>
  <si>
    <t>Mezisoučet - Skladba S4</t>
  </si>
  <si>
    <t>28</t>
  </si>
  <si>
    <t>564911511</t>
  </si>
  <si>
    <t>Podklad nebo podsyp z R-materiálu s rozprostřením a zhutněním plochy přes 100 m2, po zhutnění tl. 50 mm</t>
  </si>
  <si>
    <t>-1702055539</t>
  </si>
  <si>
    <t>https://podminky.urs.cz/item/CS_URS_2024_01/564911511</t>
  </si>
  <si>
    <t>29</t>
  </si>
  <si>
    <t>573191111</t>
  </si>
  <si>
    <t>Postřik infiltrační kationaktivní emulzí v množství 1,00 kg/m2</t>
  </si>
  <si>
    <t>1872004614</t>
  </si>
  <si>
    <t>https://podminky.urs.cz/item/CS_URS_2024_01/573191111</t>
  </si>
  <si>
    <t>30</t>
  </si>
  <si>
    <t>573231106</t>
  </si>
  <si>
    <t>Postřik spojovací PS bez posypu kamenivem ze silniční emulze, v množství 0,30 kg/m2</t>
  </si>
  <si>
    <t>-333722304</t>
  </si>
  <si>
    <t>https://podminky.urs.cz/item/CS_URS_2024_01/573231106</t>
  </si>
  <si>
    <t>31</t>
  </si>
  <si>
    <t>577144111</t>
  </si>
  <si>
    <t>Asfaltový beton vrstva obrusná ACO 11 (ABS) s rozprostřením a se zhutněním z nemodifikovaného asfaltu v pruhu šířky do 3 m tř. I (ACO 11+), po zhutnění tl. 50 mm</t>
  </si>
  <si>
    <t>-142704001</t>
  </si>
  <si>
    <t>https://podminky.urs.cz/item/CS_URS_2024_01/577144111</t>
  </si>
  <si>
    <t>32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</si>
  <si>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</si>
  <si>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</si>
  <si>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-1049233869</t>
  </si>
  <si>
    <t>https://podminky.urs.cz/item/CS_URS_2024_01/596211112</t>
  </si>
  <si>
    <t>Součet - skladba S2</t>
  </si>
  <si>
    <t>33</t>
  </si>
  <si>
    <t>59245018</t>
  </si>
  <si>
    <t>dlažba skladebná betonová 200x100mm tl 60mm přírodní</t>
  </si>
  <si>
    <t>1441282257</t>
  </si>
  <si>
    <t>45,85+8,1+7+63,1+6,15+0,9"klasciká dlažba</t>
  </si>
  <si>
    <t>131,1*1,02 'Přepočtené koeficientem množství</t>
  </si>
  <si>
    <t>34</t>
  </si>
  <si>
    <t>59245006</t>
  </si>
  <si>
    <t>dlažba pro nevidomé betonová 200x100mm tl 60mm barevná</t>
  </si>
  <si>
    <t>1939099883</t>
  </si>
  <si>
    <t>1,85+2,45+3,25+2,1+2,1+2,5"reliéfní</t>
  </si>
  <si>
    <t>14,25*1,03 'Přepočtené koeficientem množství</t>
  </si>
  <si>
    <t>35</t>
  </si>
  <si>
    <t>5924501-r1</t>
  </si>
  <si>
    <t xml:space="preserve">dlažba tvar čtverec betonová 200x200x60mm přírodní, rovné hrany po obvodu-bez zkosení, spára mezi prvky max. 4 mm </t>
  </si>
  <si>
    <t>1565785761</t>
  </si>
  <si>
    <t>P</t>
  </si>
  <si>
    <t>Poznámka k položce:_x000d_
Šířka lemovacího pásu musí být min. 250 mm. Povrch musí být rovinný, bez výstupků, drážek a podobných tvarových úprav._x000d_
_x000d_
Dlažební prvky rovinné, bez výstupků a reliéfu, lemující signální, vodicí, varovný a hmatný pás, obdélníkového nebo čtvercového tvaru (bez zkosené hrany, uložené se šířkou spár max. 4 mm při splnění následujících podmínek:_x000d_
- počet spár mezi dlažebními prvky v délce 1 m lemujícího pásu je max. 5 ks;_x000d_
- počet spár mezi dlažebními prvky na šířku 250 mm lemujícího pásu je max. 1 ks (tj. minimální osová vzdálenost spár musí být rovna nebo větší 200 mm)._x000d_
_x000d_
Tento požadavek splňují například rovinné dlaždice o rozměrech 200 x 200 mm, 250 x 250 mm bez sražené hrany. Rovinnost dlažby dle ČSN 74 4505.</t>
  </si>
  <si>
    <t>2,5+6,1+4,15"hladká</t>
  </si>
  <si>
    <t>12,75*1,03 'Přepočtené koeficientem množství</t>
  </si>
  <si>
    <t>36</t>
  </si>
  <si>
    <t>596211115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</si>
  <si>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</si>
  <si>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-1652434315</t>
  </si>
  <si>
    <t>https://podminky.urs.cz/item/CS_URS_2024_01/596211115</t>
  </si>
  <si>
    <t>14,25+12,75</t>
  </si>
  <si>
    <t>37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</si>
  <si>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</si>
  <si>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</si>
  <si>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33541537</t>
  </si>
  <si>
    <t>https://podminky.urs.cz/item/CS_URS_2024_01/596212212</t>
  </si>
  <si>
    <t>38</t>
  </si>
  <si>
    <t>59245005</t>
  </si>
  <si>
    <t>dlažba skladebná betonová 200x100mm tl 80mm barevná</t>
  </si>
  <si>
    <t>-467159669</t>
  </si>
  <si>
    <t>3,3*1,03 'Přepočtené koeficientem množství</t>
  </si>
  <si>
    <t>39</t>
  </si>
  <si>
    <t>59245226</t>
  </si>
  <si>
    <t>dlažba pro nevidomé betonová 200x100mm tl 80mm barevná</t>
  </si>
  <si>
    <t>-94760340</t>
  </si>
  <si>
    <t>2,8*1,03 'Přepočtené koeficientem množství</t>
  </si>
  <si>
    <t>40</t>
  </si>
  <si>
    <t>5924609-r2</t>
  </si>
  <si>
    <t xml:space="preserve">dlažba tvar čtverec betonová 200x200x80mm přírodní, rovné hrany po obvodu-bez zkosení, spára mezi prvky max. 4 mm </t>
  </si>
  <si>
    <t>-730619198</t>
  </si>
  <si>
    <t>3,45*1,03 'Přepočtené koeficientem množství</t>
  </si>
  <si>
    <t>41</t>
  </si>
  <si>
    <t>596212215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</si>
  <si>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více než dvou barev</t>
  </si>
  <si>
    <t>-595364201</t>
  </si>
  <si>
    <t>https://podminky.urs.cz/item/CS_URS_2024_01/596212215</t>
  </si>
  <si>
    <t>3,45+2,8</t>
  </si>
  <si>
    <t>42</t>
  </si>
  <si>
    <t>596412211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</si>
  <si>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</si>
  <si>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10062020</t>
  </si>
  <si>
    <t>https://podminky.urs.cz/item/CS_URS_2024_01/596412211</t>
  </si>
  <si>
    <t>43</t>
  </si>
  <si>
    <t>59246081</t>
  </si>
  <si>
    <t>dlažba plošná vegetační betonová 240x170mm tl 80mm přírodní</t>
  </si>
  <si>
    <t>-2139317157</t>
  </si>
  <si>
    <t>84,2-1,36"Skladba S4</t>
  </si>
  <si>
    <t>82,84*1,03 'Přepočtené koeficientem množství</t>
  </si>
  <si>
    <t>44</t>
  </si>
  <si>
    <t>59246082</t>
  </si>
  <si>
    <t>dlažba plošná vegetační betonová 240x170mm tl 80mm barevná</t>
  </si>
  <si>
    <t>-825474256</t>
  </si>
  <si>
    <t>(2*4)*0,17"Skladba S4</t>
  </si>
  <si>
    <t>5,3"Skladba S4</t>
  </si>
  <si>
    <t>6,66*1,03 'Přepočtené koeficientem množství</t>
  </si>
  <si>
    <t>45</t>
  </si>
  <si>
    <t>58337401</t>
  </si>
  <si>
    <t>kamenivo dekorační (kačírek) frakce 8/16</t>
  </si>
  <si>
    <t>2110628678</t>
  </si>
  <si>
    <t>((1/0,24+1/0,17)*(0,03*0,08))*89,5</t>
  </si>
  <si>
    <t>2,159*1,6 'Přepočtené koeficientem množství</t>
  </si>
  <si>
    <t>Ostatní konstrukce a práce, bourání</t>
  </si>
  <si>
    <t>46</t>
  </si>
  <si>
    <t>914111111</t>
  </si>
  <si>
    <t>Montáž svislé dopravní značky základní velikosti do 1 m2 objímkami na sloupky nebo konzoly</t>
  </si>
  <si>
    <t>-1738751819</t>
  </si>
  <si>
    <t>https://podminky.urs.cz/item/CS_URS_2024_01/914111111</t>
  </si>
  <si>
    <t>47</t>
  </si>
  <si>
    <t>40445621</t>
  </si>
  <si>
    <t>informativní značky provozní IP1-IP3, IP4b-IP7, IP10a, b 500x500mm</t>
  </si>
  <si>
    <t>190677272</t>
  </si>
  <si>
    <t>48</t>
  </si>
  <si>
    <t>914511111</t>
  </si>
  <si>
    <t>Montáž sloupku dopravních značek délky do 3,5 m do betonového základu</t>
  </si>
  <si>
    <t>480347126</t>
  </si>
  <si>
    <t>https://podminky.urs.cz/item/CS_URS_2024_01/914511111</t>
  </si>
  <si>
    <t>1"nový</t>
  </si>
  <si>
    <t>3"přesunutí</t>
  </si>
  <si>
    <t>49</t>
  </si>
  <si>
    <t>40445225</t>
  </si>
  <si>
    <t>sloupek pro dopravní značku Zn D 60mm v 3,5m</t>
  </si>
  <si>
    <t>529311573</t>
  </si>
  <si>
    <t>50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</si>
  <si>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</si>
  <si>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</si>
  <si>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1821337359</t>
  </si>
  <si>
    <t>https://podminky.urs.cz/item/CS_URS_2024_01/916131213</t>
  </si>
  <si>
    <t>83+100"betonové obrubníky</t>
  </si>
  <si>
    <t>-18"kamenné obrubníky</t>
  </si>
  <si>
    <t>51</t>
  </si>
  <si>
    <t>59217031</t>
  </si>
  <si>
    <t>obrubník silniční betonový 1000x150x250mm</t>
  </si>
  <si>
    <t>636041211</t>
  </si>
  <si>
    <t>163,725490196078*1,02 'Přepočtené koeficientem množství</t>
  </si>
  <si>
    <t>52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</si>
  <si>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</si>
  <si>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</si>
  <si>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355357857</t>
  </si>
  <si>
    <t>https://podminky.urs.cz/item/CS_URS_2024_01/916231213</t>
  </si>
  <si>
    <t>6+1+50,5+2,*2</t>
  </si>
  <si>
    <t>53</t>
  </si>
  <si>
    <t>59217017</t>
  </si>
  <si>
    <t>obrubník betonový chodníkový 1000x100x250mm</t>
  </si>
  <si>
    <t>-2080603630</t>
  </si>
  <si>
    <t>61,7647058823529*1,02 'Přepočtené koeficientem množství</t>
  </si>
  <si>
    <t>54</t>
  </si>
  <si>
    <t>916241113</t>
  </si>
  <si>
    <t>Osazení obrubníku kamenného se zřízením lože, s vyplněním a zatřením spár cementovou maltou ležatého s boční opěrou z betonu prostého, do lože z betonu prostého</t>
  </si>
  <si>
    <t>-1633842045</t>
  </si>
  <si>
    <t>https://podminky.urs.cz/item/CS_URS_2024_01/916241113</t>
  </si>
  <si>
    <t>(0,65+4,75+0,4)"severní část (levý oblouk)</t>
  </si>
  <si>
    <t xml:space="preserve">(1,35+4,7+3,25)"severní část (pravý oblouk) </t>
  </si>
  <si>
    <t>3"jižní část</t>
  </si>
  <si>
    <t>55</t>
  </si>
  <si>
    <t>58380004</t>
  </si>
  <si>
    <t>obrubník kamenný žulový přímý 1000x250x200mm</t>
  </si>
  <si>
    <t>-1921282115</t>
  </si>
  <si>
    <t>(1+0,5)"severní část (levý oblouk)</t>
  </si>
  <si>
    <t xml:space="preserve">(1,5+3,5)"severní část (pravý oblouk) </t>
  </si>
  <si>
    <t>56</t>
  </si>
  <si>
    <t>58380424</t>
  </si>
  <si>
    <t>obrubník kamenný žulový obloukový R 1-3m 250x200mm</t>
  </si>
  <si>
    <t>615536011</t>
  </si>
  <si>
    <t>5"severní část (levý oblouk)</t>
  </si>
  <si>
    <t xml:space="preserve">5"severní část (pravý oblouk) </t>
  </si>
  <si>
    <t>57</t>
  </si>
  <si>
    <t>58380454</t>
  </si>
  <si>
    <t>obrubník kamenný žulový obloukový R 10-25m 250x200mm</t>
  </si>
  <si>
    <t>1252388222</t>
  </si>
  <si>
    <t>58</t>
  </si>
  <si>
    <t>916331112</t>
  </si>
  <si>
    <t>Osazení zahradního obrubníku betonového s ložem tl. od 50 do 100 mm z betonu prostého tř. C 12/15 s boční opěrou z betonu prostého tř. C 12/15</t>
  </si>
  <si>
    <t>-1245332226</t>
  </si>
  <si>
    <t>https://podminky.urs.cz/item/CS_URS_2024_01/916331112</t>
  </si>
  <si>
    <t>6,2+12+34,3</t>
  </si>
  <si>
    <t>59</t>
  </si>
  <si>
    <t>59217001</t>
  </si>
  <si>
    <t>obrubník zahradní betonový 1000x50x250mm</t>
  </si>
  <si>
    <t>-1838091823</t>
  </si>
  <si>
    <t>60</t>
  </si>
  <si>
    <t>91972612.R</t>
  </si>
  <si>
    <t>Dodávka a montáž sorpční textilie pro záchyt ropných látek z vodního prostředí se sorpční kapacitou min. 20 let</t>
  </si>
  <si>
    <t>-938806674</t>
  </si>
  <si>
    <t>61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</si>
  <si>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</si>
  <si>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</si>
  <si>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-2110737584</t>
  </si>
  <si>
    <t>https://podminky.urs.cz/item/CS_URS_2024_01/919732221</t>
  </si>
  <si>
    <t>(13+0,25*2)+(27)"napojení na asfalt</t>
  </si>
  <si>
    <t xml:space="preserve">1,5*3"severní část - pro posunutí stávající vpusti </t>
  </si>
  <si>
    <t>62</t>
  </si>
  <si>
    <t>919735114</t>
  </si>
  <si>
    <t>Řezání stávajícího živičného krytu nebo podkladu hloubky přes 150 do 200 mm</t>
  </si>
  <si>
    <t>874726982</t>
  </si>
  <si>
    <t>https://podminky.urs.cz/item/CS_URS_2024_01/919735114</t>
  </si>
  <si>
    <t>63</t>
  </si>
  <si>
    <t>961044111</t>
  </si>
  <si>
    <t>Bourání základů z betonu prostého</t>
  </si>
  <si>
    <t>-621620700</t>
  </si>
  <si>
    <t>https://podminky.urs.cz/item/CS_URS_2024_01/961044111</t>
  </si>
  <si>
    <t>6,5*0,25*(0,3+0,5)"podezdívky plotu</t>
  </si>
  <si>
    <t>64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</si>
  <si>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</si>
  <si>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</si>
  <si>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1642222541</t>
  </si>
  <si>
    <t>https://podminky.urs.cz/item/CS_URS_2024_01/966006132</t>
  </si>
  <si>
    <t>1"zrušení</t>
  </si>
  <si>
    <t>65</t>
  </si>
  <si>
    <t>966051111</t>
  </si>
  <si>
    <t>Bourání palisád betonových osazených v řadě</t>
  </si>
  <si>
    <t>-1460540274</t>
  </si>
  <si>
    <t>https://podminky.urs.cz/item/CS_URS_2024_01/966051111</t>
  </si>
  <si>
    <t>(1,4*2+3,9)*((0,2*0,2)*1)</t>
  </si>
  <si>
    <t>66</t>
  </si>
  <si>
    <t>966071721</t>
  </si>
  <si>
    <t>Bourání plotových sloupků a vzpěr ocelových trubkových nebo profilovaných výšky do 2,50 m odřezáním</t>
  </si>
  <si>
    <t>-1555449035</t>
  </si>
  <si>
    <t>https://podminky.urs.cz/item/CS_URS_2024_01/966071721</t>
  </si>
  <si>
    <t>67</t>
  </si>
  <si>
    <t>966072811</t>
  </si>
  <si>
    <t>Rozebrání oplocení z dílců rámových na ocelové sloupky, výšky přes 1 do 2 m</t>
  </si>
  <si>
    <t>65562226</t>
  </si>
  <si>
    <t>https://podminky.urs.cz/item/CS_URS_2024_01/966072811</t>
  </si>
  <si>
    <t>997</t>
  </si>
  <si>
    <t>Přesun sutě</t>
  </si>
  <si>
    <t>68</t>
  </si>
  <si>
    <t>997221551</t>
  </si>
  <si>
    <t>Vodorovná doprava suti bez naložení, ale se složením a s hrubým urovnáním ze sypkých materiálů, na vzdálenost do 1 km</t>
  </si>
  <si>
    <t>1615585268</t>
  </si>
  <si>
    <t>https://podminky.urs.cz/item/CS_URS_2024_01/997221551</t>
  </si>
  <si>
    <t>237,6+0,85+38,643"kamenivo</t>
  </si>
  <si>
    <t>69</t>
  </si>
  <si>
    <t>997221559</t>
  </si>
  <si>
    <t>Vodorovná doprava suti bez naložení, ale se složením a s hrubým urovnáním Příplatek k ceně za každý další započatý 1 km přes 1 km</t>
  </si>
  <si>
    <t>-369114089</t>
  </si>
  <si>
    <t>https://podminky.urs.cz/item/CS_URS_2024_01/997221559</t>
  </si>
  <si>
    <t>277,093*39 'Přepočtené koeficientem množství</t>
  </si>
  <si>
    <t>70</t>
  </si>
  <si>
    <t>997221561</t>
  </si>
  <si>
    <t>Vodorovná doprava suti bez naložení, ale se složením a s hrubým urovnáním z kusových materiálů, na vzdálenost do 1 km</t>
  </si>
  <si>
    <t>1567076835</t>
  </si>
  <si>
    <t>https://podminky.urs.cz/item/CS_URS_2024_01/997221561</t>
  </si>
  <si>
    <t>1,56+1,2+3,625+4,1+1+3,709"beton</t>
  </si>
  <si>
    <t>1,2+0,49+57,263"živice</t>
  </si>
  <si>
    <t>71</t>
  </si>
  <si>
    <t>997221569</t>
  </si>
  <si>
    <t>-2028923959</t>
  </si>
  <si>
    <t>https://podminky.urs.cz/item/CS_URS_2024_01/997221569</t>
  </si>
  <si>
    <t>74,147*39 'Přepočtené koeficientem množství</t>
  </si>
  <si>
    <t>72</t>
  </si>
  <si>
    <t>997221858</t>
  </si>
  <si>
    <t>Poplatek za uložení stavebního odpadu na recyklační skládce (skládkovné) z rostlinných pletiv zatříděného do Katalogu odpadů pod kódem 02 01 03</t>
  </si>
  <si>
    <t>1735479371</t>
  </si>
  <si>
    <t>https://podminky.urs.cz/item/CS_URS_2024_01/997221858</t>
  </si>
  <si>
    <t>73</t>
  </si>
  <si>
    <t>997221861</t>
  </si>
  <si>
    <t>Poplatek za uložení stavebního odpadu na recyklační skládce (skládkovné) z prostého betonu zatříděného do Katalogu odpadů pod kódem 17 01 01</t>
  </si>
  <si>
    <t>787617848</t>
  </si>
  <si>
    <t>https://podminky.urs.cz/item/CS_URS_2024_01/997221861</t>
  </si>
  <si>
    <t>74</t>
  </si>
  <si>
    <t>997221873</t>
  </si>
  <si>
    <t>-149802121</t>
  </si>
  <si>
    <t>https://podminky.urs.cz/item/CS_URS_2024_01/997221873</t>
  </si>
  <si>
    <t>75</t>
  </si>
  <si>
    <t>997221875</t>
  </si>
  <si>
    <t>Poplatek za uložení stavebního odpadu na recyklační skládce (skládkovné) asfaltového bez obsahu dehtu zatříděného do Katalogu odpadů pod kódem 17 03 02</t>
  </si>
  <si>
    <t>-1370301751</t>
  </si>
  <si>
    <t>https://podminky.urs.cz/item/CS_URS_2024_01/997221875</t>
  </si>
  <si>
    <t>998</t>
  </si>
  <si>
    <t>Přesun hmot</t>
  </si>
  <si>
    <t>76</t>
  </si>
  <si>
    <t>998225111</t>
  </si>
  <si>
    <t>Přesun hmot pro komunikace s krytem z kameniva, monolitickým betonovým nebo živičným dopravní vzdálenost do 200 m jakékoliv délky objektu</t>
  </si>
  <si>
    <t>-1897574095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</si>
  <si>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</si>
  <si>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</si>
  <si>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</si>
  <si>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</si>
  <si>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</si>
  <si>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77</t>
  </si>
  <si>
    <t>711161212</t>
  </si>
  <si>
    <t>Izolace proti zemní vlhkosti a beztlakové vodě nopovými fóliemi na ploše svislé S vrstva ochranná, odvětrávací a drenážní výška nopku 8,0 mm, tl. fólie do 0,6 mm</t>
  </si>
  <si>
    <t>1873662595</t>
  </si>
  <si>
    <t>https://podminky.urs.cz/item/CS_URS_2024_01/711161212</t>
  </si>
  <si>
    <t>22,5*0,5"separace plotu u pozemku 1687</t>
  </si>
  <si>
    <t>78</t>
  </si>
  <si>
    <t>711161383</t>
  </si>
  <si>
    <t>Izolace proti zemní vlhkosti a beztlakové vodě nopovými fóliemi ostatní ukončení izolace lištou</t>
  </si>
  <si>
    <t>-481672901</t>
  </si>
  <si>
    <t>https://podminky.urs.cz/item/CS_URS_2024_01/711161383</t>
  </si>
  <si>
    <t>22,5"separace plotu u pozemku 1687</t>
  </si>
  <si>
    <t>79</t>
  </si>
  <si>
    <t>998711101</t>
  </si>
  <si>
    <t>Přesun hmot pro izolace proti vodě, vlhkosti a plynům stanovený z hmotnosti přesunovaného materiálu vodorovná dopravní vzdálenost do 50 m základní v objektech výšky do 6 m</t>
  </si>
  <si>
    <t>-1478280441</t>
  </si>
  <si>
    <t>https://podminky.urs.cz/item/CS_URS_2024_01/998711101</t>
  </si>
  <si>
    <t>Práce a dodávky M</t>
  </si>
  <si>
    <t>21-M</t>
  </si>
  <si>
    <t>Elektromontáže</t>
  </si>
  <si>
    <t>80</t>
  </si>
  <si>
    <t>210-R1</t>
  </si>
  <si>
    <t xml:space="preserve">Přeložka sloupu VO včetně prodloužení podzemního vedení NN - posun o 500 mm </t>
  </si>
  <si>
    <t>-563659692</t>
  </si>
  <si>
    <t xml:space="preserve">Poznámka k položce:_x000d_
Položka obsahuje kompletní práce nutné pro přemístění stávajícího sloupu veřejné osvětlení s výložníkem a svítidlem mimo trasu komunikace. Sloup je připojen podzemním vedením včetně uzemnění. _x000d_
_x000d_
Dodávka a montáž: _x000d_
- výkop rýh pro prodloužení podzemního vedení NN_x000d_
- výkop pro základ sloupu_x000d_
- kabelové lože_x000d_
- obsyp kabelového vedení a zakrytí betonovými deskami _x000d_
- hutněný zásyp rýhy_x000d_
- vybourání stávajícího základu a likvidace suti_x000d_
- hutněný zásyp jámy po základu VO včetně dodávky štěrkodrtě_x000d_
- betonová základová patka pro sloup VO včetně pouzdra _x000d_
- odpojení a demontáž sloupu včetně výložníku a svítidla_x000d_
- naspojkování a prodloužení vedení NN a uzemnění _x000d_
- osazení sloupu na nové místo_x000d_
- zapojení a revize_x000d_
_x000d_
</t>
  </si>
  <si>
    <t>SO 1.2 - Výměna aktivní zóny komunikace a chodníku</t>
  </si>
  <si>
    <t>122252204</t>
  </si>
  <si>
    <t>Odkopávky a prokopávky nezapažené pro silnice a dálnice strojně v hornině třídy těžitelnosti I přes 100 do 500 m3</t>
  </si>
  <si>
    <t>-939881431</t>
  </si>
  <si>
    <t>https://podminky.urs.cz/item/CS_URS_2024_01/122252204</t>
  </si>
  <si>
    <t>379,4*0,5"skladba S1 - asfaltová komuniace</t>
  </si>
  <si>
    <t>9,55*0,5"skladba S3 - sjzed na chodníku</t>
  </si>
  <si>
    <t>89,5*0,5"skladba S4 - parkovací stání</t>
  </si>
  <si>
    <t>158,1*0,25"skladba S2 - schodník</t>
  </si>
  <si>
    <t>(183*0,15+61,5*0,1)*0,5+(52,5*0,05)*0,25"podopočet pod obrubníky</t>
  </si>
  <si>
    <t xml:space="preserve">(90*0,2)*0,5"rozšíření vozovky </t>
  </si>
  <si>
    <t xml:space="preserve">((3+34+6+5)*0,15)*0,25"rozšííření chodníku </t>
  </si>
  <si>
    <t>129001101</t>
  </si>
  <si>
    <t>Příplatek k cenám vykopávek za ztížení vykopávky v blízkosti podzemního vedení nebo výbušnin v horninách jakékoliv třídy</t>
  </si>
  <si>
    <t>1770487657</t>
  </si>
  <si>
    <t>https://podminky.urs.cz/item/CS_URS_2024_01/129001101</t>
  </si>
  <si>
    <t>40*3*0,5</t>
  </si>
  <si>
    <t>1511859119</t>
  </si>
  <si>
    <t>-1721352269</t>
  </si>
  <si>
    <t>307,006*30 'Přepočtené koeficientem množství</t>
  </si>
  <si>
    <t>171152501</t>
  </si>
  <si>
    <t>Zhutnění podloží pod násypy z rostlé horniny třídy těžitelnosti I a II, skupiny 1 až 4 z hornin soudružných a nesoudržných</t>
  </si>
  <si>
    <t>439677157</t>
  </si>
  <si>
    <t>https://podminky.urs.cz/item/CS_URS_2024_01/171152501</t>
  </si>
  <si>
    <t>839145408</t>
  </si>
  <si>
    <t>307,006*2 'Přepočtené koeficientem množství</t>
  </si>
  <si>
    <t>564971315</t>
  </si>
  <si>
    <t>Podklad nebo podsyp z betonového recyklátu s rozprostřením a zhutněním plochy přes 100 m2, po zhutnění tl. 250 mm</t>
  </si>
  <si>
    <t>-1234809952</t>
  </si>
  <si>
    <t>https://podminky.urs.cz/item/CS_URS_2024_01/564971315</t>
  </si>
  <si>
    <t>379,4*2"skladba S1 - asfaltová komuniace</t>
  </si>
  <si>
    <t>9,55*2"skladba S3 - sjzed na chodníku</t>
  </si>
  <si>
    <t>89,5*2"skladba S4 - parkovací stání</t>
  </si>
  <si>
    <t>(183*0,15+61,5*0,1)*2+(52,5*0,05)*1"podopočet pod obrubníky</t>
  </si>
  <si>
    <t xml:space="preserve">(90*0,2)*2"rozšíření vozovky </t>
  </si>
  <si>
    <t xml:space="preserve">((3+34+6+5)*0,15)*1"rozšííření chodníku </t>
  </si>
  <si>
    <t>919726123</t>
  </si>
  <si>
    <t>Geotextilie netkaná pro ochranu, separaci nebo filtraci měrná hmotnost přes 300 do 500 g/m2</t>
  </si>
  <si>
    <t>-650485311</t>
  </si>
  <si>
    <t>https://podminky.urs.cz/item/CS_URS_2024_01/919726123</t>
  </si>
  <si>
    <t>-465023099</t>
  </si>
  <si>
    <t>SO 2 - Kanalizace</t>
  </si>
  <si>
    <t xml:space="preserve">    4 - Vodorovné konstrukce</t>
  </si>
  <si>
    <t xml:space="preserve">    8 - Trubní vedení</t>
  </si>
  <si>
    <t>132251102</t>
  </si>
  <si>
    <t>Hloubení nezapažených rýh šířky do 800 mm strojně s urovnáním dna do předepsaného profilu a spádu v hornině třídy těžitelnosti I skupiny 3 přes 20 do 50 m3</t>
  </si>
  <si>
    <t>-1506923183</t>
  </si>
  <si>
    <t>https://podminky.urs.cz/item/CS_URS_2024_01/132251102</t>
  </si>
  <si>
    <t>15*0,8*1,2"nová vpust - jižní část</t>
  </si>
  <si>
    <t>133251101</t>
  </si>
  <si>
    <t>Hloubení nezapažených šachet strojně v hornině třídy těžitelnosti I skupiny 3 do 20 m3</t>
  </si>
  <si>
    <t>1024454180</t>
  </si>
  <si>
    <t>https://podminky.urs.cz/item/CS_URS_2024_01/133251101</t>
  </si>
  <si>
    <t xml:space="preserve">1,5*1,5*1,2"posunutí stávající vpusti - severní část </t>
  </si>
  <si>
    <t>151101101</t>
  </si>
  <si>
    <t>Zřízení pažení a rozepření stěn rýh pro podzemní vedení příložné pro jakoukoliv mezerovitost, hloubky do 2 m</t>
  </si>
  <si>
    <t>127643114</t>
  </si>
  <si>
    <t>https://podminky.urs.cz/item/CS_URS_2024_01/151101101</t>
  </si>
  <si>
    <t>(15*2+0,8*2)*1,2"rýhy</t>
  </si>
  <si>
    <t>(1,5*4)"šachty</t>
  </si>
  <si>
    <t>151101111</t>
  </si>
  <si>
    <t>Odstranění pažení a rozepření stěn rýh pro podzemní vedení s uložením materiálu na vzdálenost do 3 m od kraje výkopu příložné, hloubky do 2 m</t>
  </si>
  <si>
    <t>669645136</t>
  </si>
  <si>
    <t>https://podminky.urs.cz/item/CS_URS_2024_01/151101111</t>
  </si>
  <si>
    <t>125032577</t>
  </si>
  <si>
    <t>10,3+5,4+1,425"přesun obsypového materiálu</t>
  </si>
  <si>
    <t>-1020348394</t>
  </si>
  <si>
    <t>14,4+2,7</t>
  </si>
  <si>
    <t>-2060867339</t>
  </si>
  <si>
    <t>17,1*30 'Přepočtené koeficientem množství</t>
  </si>
  <si>
    <t>-1068200675</t>
  </si>
  <si>
    <t>-1790108939</t>
  </si>
  <si>
    <t>17,1*2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</si>
  <si>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</si>
  <si>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</si>
  <si>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-1269390036</t>
  </si>
  <si>
    <t>https://podminky.urs.cz/item/CS_URS_2024_01/174151101</t>
  </si>
  <si>
    <t>15*0,8*(1,2-0,1-0,15-0,3)"nová vpust - jižní část</t>
  </si>
  <si>
    <t xml:space="preserve">1,5*1,5*1,2-(0,2*1)"posunutí stávající vpusti - severní část </t>
  </si>
  <si>
    <t>-436895370</t>
  </si>
  <si>
    <t>10,3*2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</si>
  <si>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</si>
  <si>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</si>
  <si>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-1156370709</t>
  </si>
  <si>
    <t>https://podminky.urs.cz/item/CS_URS_2024_01/175111101</t>
  </si>
  <si>
    <t>15*0,8*(0,15+0,3)"nová vpust - jižní část</t>
  </si>
  <si>
    <t>58331351</t>
  </si>
  <si>
    <t>kamenivo těžené drobné frakce 0/4</t>
  </si>
  <si>
    <t>589970286</t>
  </si>
  <si>
    <t>5,4*2 'Přepočtené koeficientem množství</t>
  </si>
  <si>
    <t>358315114</t>
  </si>
  <si>
    <t>Bourání stoky kompletní nebo vybourání otvorů průřezové plochy do 4 m2 ve stokách ze zdiva z prostého betonu</t>
  </si>
  <si>
    <t>-1542667586</t>
  </si>
  <si>
    <t>https://podminky.urs.cz/item/CS_URS_2024_01/358315114</t>
  </si>
  <si>
    <t xml:space="preserve">0,5"přemýstění  stávající vpusti- severní část</t>
  </si>
  <si>
    <t>Vodorovné konstrukce</t>
  </si>
  <si>
    <t>451572111</t>
  </si>
  <si>
    <t>Lože pod potrubí, stoky a drobné objekty v otevřeném výkopu z kameniva drobného těženého 0 až 4 mm</t>
  </si>
  <si>
    <t>363981042</t>
  </si>
  <si>
    <t>https://podminky.urs.cz/item/CS_URS_2024_01/451572111</t>
  </si>
  <si>
    <t xml:space="preserve">1,5*1,5*0,1"posunutí stávající vpusti - severní část </t>
  </si>
  <si>
    <t>15*0,8*0,1"nová vpust - jižní část</t>
  </si>
  <si>
    <t>452112112</t>
  </si>
  <si>
    <t>Osazení betonových dílců prstenců nebo rámů pod poklopy a mříže, výšky do 100 mm</t>
  </si>
  <si>
    <t>1440571275</t>
  </si>
  <si>
    <t>https://podminky.urs.cz/item/CS_URS_2024_01/452112112</t>
  </si>
  <si>
    <t>59224184</t>
  </si>
  <si>
    <t>prstenec šachtový vyrovnávací betonový 625x120x40mm</t>
  </si>
  <si>
    <t>-1444193376</t>
  </si>
  <si>
    <t>Trubní vedení</t>
  </si>
  <si>
    <t>8712603-N</t>
  </si>
  <si>
    <t>Napojení nové kanalizace na stávající vedení/šachtu včetně potřebného materiálu</t>
  </si>
  <si>
    <t>421253164</t>
  </si>
  <si>
    <t>871310310</t>
  </si>
  <si>
    <t>Montáž kanalizačního potrubí z polypropylenu PP hladkého plnostěnného SN 10 DN 150</t>
  </si>
  <si>
    <t>-2049059249</t>
  </si>
  <si>
    <t>https://podminky.urs.cz/item/CS_URS_2024_01/871310310</t>
  </si>
  <si>
    <t xml:space="preserve">1,5"posunutí stávající vpusti - severní část </t>
  </si>
  <si>
    <t>14"nová vpust - jižní část</t>
  </si>
  <si>
    <t>28614207</t>
  </si>
  <si>
    <t>trubka kanalizační PP plnostěnná jednovrstvá DN 160x1000mm SN10</t>
  </si>
  <si>
    <t>759612360</t>
  </si>
  <si>
    <t>15,5*1,015 'Přepočtené koeficientem množství</t>
  </si>
  <si>
    <t>877310310</t>
  </si>
  <si>
    <t>Montáž tvarovek na kanalizačním plastovém potrubí z PP nebo PVC-U hladkého plnostěnného kolen, víček nebo hrdlových uzávěrů DN 150</t>
  </si>
  <si>
    <t>-1351811838</t>
  </si>
  <si>
    <t>https://podminky.urs.cz/item/CS_URS_2024_01/877310310</t>
  </si>
  <si>
    <t>28611890</t>
  </si>
  <si>
    <t>koleno kanalizační PP KG SN10 160x15°</t>
  </si>
  <si>
    <t>-1855578028</t>
  </si>
  <si>
    <t>28611892</t>
  </si>
  <si>
    <t>koleno kanalizační PP KG SN10 160x30°</t>
  </si>
  <si>
    <t>-1932508159</t>
  </si>
  <si>
    <t>28611894</t>
  </si>
  <si>
    <t>koleno kanalizační PP KG SN10 160x45°</t>
  </si>
  <si>
    <t>-802606558</t>
  </si>
  <si>
    <t>892351111</t>
  </si>
  <si>
    <t>Tlakové zkoušky vodou na potrubí DN 150 nebo 200</t>
  </si>
  <si>
    <t>-1131005491</t>
  </si>
  <si>
    <t>https://podminky.urs.cz/item/CS_URS_2024_01/892351111</t>
  </si>
  <si>
    <t>892372111</t>
  </si>
  <si>
    <t>Tlakové zkoušky vodou zabezpečení konců potrubí při tlakových zkouškách DN do 300</t>
  </si>
  <si>
    <t>252199374</t>
  </si>
  <si>
    <t>https://podminky.urs.cz/item/CS_URS_2024_01/892372111</t>
  </si>
  <si>
    <t>895941341</t>
  </si>
  <si>
    <t>Osazení vpusti uliční z betonových dílců DN 500 dno s výtokem</t>
  </si>
  <si>
    <t>-2039807485</t>
  </si>
  <si>
    <t>https://podminky.urs.cz/item/CS_URS_2024_01/895941341</t>
  </si>
  <si>
    <t xml:space="preserve">1"přemýstění  stávající vpusti- severní část</t>
  </si>
  <si>
    <t>1"nová vpust - jižní část</t>
  </si>
  <si>
    <t>59224474</t>
  </si>
  <si>
    <t>vpusť uliční DN 500 kaliště s odtokem 150mm PVC 500/245x65mm</t>
  </si>
  <si>
    <t>1837370973</t>
  </si>
  <si>
    <t>895941351</t>
  </si>
  <si>
    <t>Osazení vpusti uliční z betonových dílců DN 500 skruž horní pro čtvercovou vtokovou mříž</t>
  </si>
  <si>
    <t>-403767332</t>
  </si>
  <si>
    <t>https://podminky.urs.cz/item/CS_URS_2024_01/895941351</t>
  </si>
  <si>
    <t>59224460</t>
  </si>
  <si>
    <t>vpusť uliční DN 500 betonová 500x190x65mm čtvercový poklop</t>
  </si>
  <si>
    <t>3667248</t>
  </si>
  <si>
    <t>895941362</t>
  </si>
  <si>
    <t>Osazení vpusti uliční z betonových dílců DN 500 skruž středová 590 mm</t>
  </si>
  <si>
    <t>-1212413383</t>
  </si>
  <si>
    <t>https://podminky.urs.cz/item/CS_URS_2024_01/895941362</t>
  </si>
  <si>
    <t>59224462</t>
  </si>
  <si>
    <t>vpusť uliční DN 500 skruž průběžná vysoká betonová 500/590x65mm</t>
  </si>
  <si>
    <t>-981295647</t>
  </si>
  <si>
    <t>899102211</t>
  </si>
  <si>
    <t>Demontáž poklopů litinových a ocelových včetně rámů, hmotnosti jednotlivě přes 50 do 100 Kg</t>
  </si>
  <si>
    <t>1141256988</t>
  </si>
  <si>
    <t>https://podminky.urs.cz/item/CS_URS_2024_01/899102211</t>
  </si>
  <si>
    <t>899133211</t>
  </si>
  <si>
    <t>Výměna (výšková úprava) vtokové mříže uliční vpusti na betonové skruži s použitím betonových vyrovnávacích prvků</t>
  </si>
  <si>
    <t>-530560592</t>
  </si>
  <si>
    <t>https://podminky.urs.cz/item/CS_URS_2024_01/899133211</t>
  </si>
  <si>
    <t>1210834772</t>
  </si>
  <si>
    <t>59224185</t>
  </si>
  <si>
    <t>prstenec šachtový vyrovnávací betonový 625x120x60mm</t>
  </si>
  <si>
    <t>-25854151</t>
  </si>
  <si>
    <t>899204112</t>
  </si>
  <si>
    <t>Osazení mříží litinových včetně rámů a košů na bahno pro třídu zatížení D400, E600</t>
  </si>
  <si>
    <t>-1366097125</t>
  </si>
  <si>
    <t>https://podminky.urs.cz/item/CS_URS_2024_01/899204112</t>
  </si>
  <si>
    <t>55242328</t>
  </si>
  <si>
    <t>mříž D 400 - plochá, 600x600 4-stranný rám</t>
  </si>
  <si>
    <t>2130505989</t>
  </si>
  <si>
    <t>59223871</t>
  </si>
  <si>
    <t>koš vysoký pro uliční vpusti žárově Pz plech pro rám 500/500mm</t>
  </si>
  <si>
    <t>-1236344179</t>
  </si>
  <si>
    <t>899721112</t>
  </si>
  <si>
    <t>Signalizační vodič na potrubí DN nad 150 mm</t>
  </si>
  <si>
    <t>-901470254</t>
  </si>
  <si>
    <t>https://podminky.urs.cz/item/CS_URS_2024_01/899721112</t>
  </si>
  <si>
    <t>899722114</t>
  </si>
  <si>
    <t>Krytí potrubí z plastů výstražnou fólií z PVC šířky přes 34 do 40 cm</t>
  </si>
  <si>
    <t>-851401530</t>
  </si>
  <si>
    <t>https://podminky.urs.cz/item/CS_URS_2024_01/899722114</t>
  </si>
  <si>
    <t>-607762474</t>
  </si>
  <si>
    <t>831602461</t>
  </si>
  <si>
    <t>1,5*39 'Přepočtené koeficientem množství</t>
  </si>
  <si>
    <t>997221611</t>
  </si>
  <si>
    <t>Nakládání na dopravní prostředky pro vodorovnou dopravu suti</t>
  </si>
  <si>
    <t>-293214839</t>
  </si>
  <si>
    <t>https://podminky.urs.cz/item/CS_URS_2024_01/997221611</t>
  </si>
  <si>
    <t>-1892092082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</si>
  <si>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</si>
  <si>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</si>
  <si>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1184433981</t>
  </si>
  <si>
    <t>https://podminky.urs.cz/item/CS_URS_2024_01/998276101</t>
  </si>
  <si>
    <t>SO 3 - Sadové úpravy</t>
  </si>
  <si>
    <t xml:space="preserve"> </t>
  </si>
  <si>
    <t xml:space="preserve">Hloubení jamek a výsadby:  - V cenách jsou započteny i náklady na případné naložení přebytečných výkopků na dopravní prostředek, odvoz na vzdálenost do 20km a složení výkopku.  - Přebytečné výkopky mohou být použity na vyrovnání terénu v rámci řešeného území.  - V ceně výsadby je také zalití rostlin.  Ukotvení dřeviny:  - Systém ukotvení podle Průvodní zprávy  Dovoz vody:  - Ceny lze použít pouze když není voda dostupná z vodovodního řádu v místě realizace.  - V cenách jsou započteny i náklady na čerpání vody do cisterny.   Ošetření vysazených rostlin:  - V cenách jsou započteny i náklady na odplevelení s nakypřením nebo vypletí, odstranění poškozených částí dřeviny s případným složením odpadu na hromady, naložením na dopravní prostředek a odvozem do 20km a s jeho složením. - Ceny jsou určeny pouze pro jednorázové ošetření </t>
  </si>
  <si>
    <t>D1 - Příprava stanoviště</t>
  </si>
  <si>
    <t>D2 - Výsadba stromů</t>
  </si>
  <si>
    <t>D3 - Výsadba keřů</t>
  </si>
  <si>
    <t>D4 - Výsev trávníku parkového</t>
  </si>
  <si>
    <t>D5 - Mulčování</t>
  </si>
  <si>
    <t>D6 - Péče o výsadbu do předání díla (dokončující péče cca 2 týdny)</t>
  </si>
  <si>
    <t>D1</t>
  </si>
  <si>
    <t>Příprava stanoviště</t>
  </si>
  <si>
    <t>184813511</t>
  </si>
  <si>
    <t>Chemické odplevelení postřikem naširoko, Roundup 3% roztok, včetně materiálu (plocha všech nových záhonů a upravovaných travnatých ploch)</t>
  </si>
  <si>
    <t>112151113</t>
  </si>
  <si>
    <t>Směrové kácení stromů s rozřezáním a odvětvením D kmene přes 300 do 400 mm</t>
  </si>
  <si>
    <t>ks</t>
  </si>
  <si>
    <t>112201113</t>
  </si>
  <si>
    <t>Odstranění pařezů D přes 0,3 do 0,4 m v rovině a svahu do 1:5 s odklizením do 20 m a zasypáním jámy</t>
  </si>
  <si>
    <t>183403113</t>
  </si>
  <si>
    <t>Odbělání půdy frézováním</t>
  </si>
  <si>
    <t>181111111</t>
  </si>
  <si>
    <t>Plošná úprava terénu do 500 m2 zemina skupiny 1 až 4 nerovnosti přes 50 do 100 mm v rovinně a svahu do 1:5 (zahloubení záhonů oproti obrubníkům o 7cm)</t>
  </si>
  <si>
    <t>181114711</t>
  </si>
  <si>
    <t>Odstranění kamene sebráním a naložením na dopravní prostředek hmotnosti jednotlivě do 15 kg (kameny, stavební odpad) z upravované plochy</t>
  </si>
  <si>
    <t>R</t>
  </si>
  <si>
    <t>Odvoz a uložení odpadu na skládku</t>
  </si>
  <si>
    <t>D2</t>
  </si>
  <si>
    <t>Výsadba stromů</t>
  </si>
  <si>
    <t>R.1</t>
  </si>
  <si>
    <t>Vytyčení stanoviště dřevin</t>
  </si>
  <si>
    <t>mat.</t>
  </si>
  <si>
    <t>S1 třešeň chloupkatá ´Autumnalis Rosea´ Prunus subhirtella ´Autumnalis Rosea´, vel. 14-16, vysokokmen</t>
  </si>
  <si>
    <t>mat..1</t>
  </si>
  <si>
    <t>Jamky pro výsadbu s výměnou 50 % půdy zeminy skupiny 1 až 4 obj přes 0,125 do 0,4 m3 v rovině a svahu do 1:5</t>
  </si>
  <si>
    <t>mat..2</t>
  </si>
  <si>
    <t>Zahradnický substrát</t>
  </si>
  <si>
    <t>R.2</t>
  </si>
  <si>
    <t>Osazení zavlažovací sondy s víčkem, průměr sondy 80mm, délka alespoň 1m, sonda naplněna štěrkem</t>
  </si>
  <si>
    <t>184102114</t>
  </si>
  <si>
    <t>Výsadba dřeviny s balem D přes 0,4 do 0,5 m do jamky se zalitím v rovině a svahu do 1:5</t>
  </si>
  <si>
    <t>184801121</t>
  </si>
  <si>
    <t>Ošetření vysázených dřevin soliterních - komparativní řez při výsadbě</t>
  </si>
  <si>
    <t>184215133</t>
  </si>
  <si>
    <t>Ukotvení kmene dřevin v rovině nebo na svahu do 1:5 třemi kůly D do 0,1 m dl přes 2 do 3 m, včetně materiálu</t>
  </si>
  <si>
    <t>184501121</t>
  </si>
  <si>
    <t>Zhotovení obalu z juty v jedné vrstvě v rovině a svahu do 1:5, včetně materiálu</t>
  </si>
  <si>
    <t>185802114</t>
  </si>
  <si>
    <t>Hnojení tabletovým hnojivem Silvamix (5x10g), jednotlivě k rostlinám</t>
  </si>
  <si>
    <t>mat..3</t>
  </si>
  <si>
    <t>Hnojivo Silvamix (nebo obdobné hnojivo s dlouhodobým účinkem)</t>
  </si>
  <si>
    <t>185851121</t>
  </si>
  <si>
    <t>Dovoz vody do 1000m (50l/strom)</t>
  </si>
  <si>
    <t>185851129</t>
  </si>
  <si>
    <t>Příplatek k ceně za kažkých dalších i započatých 1000m</t>
  </si>
  <si>
    <t>mat..4</t>
  </si>
  <si>
    <t>Zálivková voda</t>
  </si>
  <si>
    <t>184215412</t>
  </si>
  <si>
    <t>Zhotovení závlahové mísy dřevin D přes 0,5 do 1,0 m v rovině nebo na svahu do 1:5</t>
  </si>
  <si>
    <t>D3</t>
  </si>
  <si>
    <t>Výsadba keřů</t>
  </si>
  <si>
    <t>mat..5</t>
  </si>
  <si>
    <t>K1 trojpuk něžný ´Nikko´ Deutzia crenata ´Nikko´, vel. 20/40</t>
  </si>
  <si>
    <t>mat..6</t>
  </si>
  <si>
    <t>K2 tavolník japonský ´Little Princess´ Spiraea japonica ´Little Princess´, vel. 15/20</t>
  </si>
  <si>
    <t>mat..7</t>
  </si>
  <si>
    <t>K3 ptačí zob obecný ´Atrovirens´ Ligustrum vulgare ´Atrovirens´vel. 20/40</t>
  </si>
  <si>
    <t>183111113</t>
  </si>
  <si>
    <t>Hloubení jamek bez výměny půdy zeminy tř 1 až 4 obj přes 0,005 do 0,01 m3 v rovině a svahu do 1:5</t>
  </si>
  <si>
    <t>184102110</t>
  </si>
  <si>
    <t>Výsadba rostliny s balem při průměru do 100 mm v rovině</t>
  </si>
  <si>
    <t>185851121.1</t>
  </si>
  <si>
    <t>Dovoz vody do 1000m (2l keř)</t>
  </si>
  <si>
    <t>998231411</t>
  </si>
  <si>
    <t>Ruční přesun hmot pro sadovnické a krajinářské úpravy do 100 m</t>
  </si>
  <si>
    <t>D4</t>
  </si>
  <si>
    <t>Výsev trávníku parkového</t>
  </si>
  <si>
    <t>181151311</t>
  </si>
  <si>
    <t>Plošná úprava terénu při nerovnostech do 100mm</t>
  </si>
  <si>
    <t>18040-2111</t>
  </si>
  <si>
    <t>Založení trávníku výsevem + hnojení, včetně materiálu + včetně 1. seče</t>
  </si>
  <si>
    <t>D5</t>
  </si>
  <si>
    <t>Mulčování</t>
  </si>
  <si>
    <t>184911421</t>
  </si>
  <si>
    <t>Mulčování rostlin kůrou tl do 0,1 m v rovině a svahu do 1:5 (záhony a závlahové mísy)</t>
  </si>
  <si>
    <t>mat..8</t>
  </si>
  <si>
    <t>Mulčovací kůra, vrstva 70-100 mm</t>
  </si>
  <si>
    <t>D6</t>
  </si>
  <si>
    <t>Péče o výsadbu do předání díla (dokončující péče cca 2 týdny)</t>
  </si>
  <si>
    <t>184801121.1</t>
  </si>
  <si>
    <t>Ošetření vysázených dřevin soliterních (vypletí s nakypřením, odstranění poškozených částí)</t>
  </si>
  <si>
    <t>184801121.2</t>
  </si>
  <si>
    <t>Ošetřování vysazených dřevin ve skupinách v rovině (vypletí, odstranění poškozených částí)</t>
  </si>
  <si>
    <t>185804312</t>
  </si>
  <si>
    <t>Zalití rostlin vodou plocha přes 20 m2 - 50l/strom, 2l/keře (zálivka 1-2x za týden) , trávník 1x denně 2l/m2 (0,3x4 + 0,3x4 + 0,2x14)</t>
  </si>
  <si>
    <t>185851121.2</t>
  </si>
  <si>
    <t>Dovoz vody do 1000m</t>
  </si>
  <si>
    <t>82</t>
  </si>
  <si>
    <t>84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</si>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</sst>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45002000" TargetMode="External" /><Relationship Id="rId7" Type="http://schemas.openxmlformats.org/officeDocument/2006/relationships/hyperlink" Target="https://podminky.urs.cz/item/CS_URS_2024_01/060001000" TargetMode="External" /><Relationship Id="rId8" Type="http://schemas.openxmlformats.org/officeDocument/2006/relationships/hyperlink" Target="https://podminky.urs.cz/item/CS_URS_2024_01/070001000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13106123" TargetMode="External" /><Relationship Id="rId3" Type="http://schemas.openxmlformats.org/officeDocument/2006/relationships/hyperlink" Target="https://podminky.urs.cz/item/CS_URS_2024_01/113107223" TargetMode="External" /><Relationship Id="rId4" Type="http://schemas.openxmlformats.org/officeDocument/2006/relationships/hyperlink" Target="https://podminky.urs.cz/item/CS_URS_2024_01/113107321" TargetMode="External" /><Relationship Id="rId5" Type="http://schemas.openxmlformats.org/officeDocument/2006/relationships/hyperlink" Target="https://podminky.urs.cz/item/CS_URS_2024_01/113107322" TargetMode="External" /><Relationship Id="rId6" Type="http://schemas.openxmlformats.org/officeDocument/2006/relationships/hyperlink" Target="https://podminky.urs.cz/item/CS_URS_2024_01/113107330" TargetMode="External" /><Relationship Id="rId7" Type="http://schemas.openxmlformats.org/officeDocument/2006/relationships/hyperlink" Target="https://podminky.urs.cz/item/CS_URS_2024_01/113107341" TargetMode="External" /><Relationship Id="rId8" Type="http://schemas.openxmlformats.org/officeDocument/2006/relationships/hyperlink" Target="https://podminky.urs.cz/item/CS_URS_2024_01/113107344" TargetMode="External" /><Relationship Id="rId9" Type="http://schemas.openxmlformats.org/officeDocument/2006/relationships/hyperlink" Target="https://podminky.urs.cz/item/CS_URS_2024_01/113201112" TargetMode="External" /><Relationship Id="rId10" Type="http://schemas.openxmlformats.org/officeDocument/2006/relationships/hyperlink" Target="https://podminky.urs.cz/item/CS_URS_2024_01/113202111" TargetMode="External" /><Relationship Id="rId11" Type="http://schemas.openxmlformats.org/officeDocument/2006/relationships/hyperlink" Target="https://podminky.urs.cz/item/CS_URS_2024_01/113204111" TargetMode="External" /><Relationship Id="rId12" Type="http://schemas.openxmlformats.org/officeDocument/2006/relationships/hyperlink" Target="https://podminky.urs.cz/item/CS_URS_2024_01/122252203" TargetMode="External" /><Relationship Id="rId13" Type="http://schemas.openxmlformats.org/officeDocument/2006/relationships/hyperlink" Target="https://podminky.urs.cz/item/CS_URS_2024_01/162251102" TargetMode="External" /><Relationship Id="rId14" Type="http://schemas.openxmlformats.org/officeDocument/2006/relationships/hyperlink" Target="https://podminky.urs.cz/item/CS_URS_2024_01/162751117" TargetMode="External" /><Relationship Id="rId15" Type="http://schemas.openxmlformats.org/officeDocument/2006/relationships/hyperlink" Target="https://podminky.urs.cz/item/CS_URS_2024_01/162751119" TargetMode="External" /><Relationship Id="rId16" Type="http://schemas.openxmlformats.org/officeDocument/2006/relationships/hyperlink" Target="https://podminky.urs.cz/item/CS_URS_2024_01/167151101" TargetMode="External" /><Relationship Id="rId17" Type="http://schemas.openxmlformats.org/officeDocument/2006/relationships/hyperlink" Target="https://podminky.urs.cz/item/CS_URS_2024_01/171152121" TargetMode="External" /><Relationship Id="rId18" Type="http://schemas.openxmlformats.org/officeDocument/2006/relationships/hyperlink" Target="https://podminky.urs.cz/item/CS_URS_2024_01/171201231" TargetMode="External" /><Relationship Id="rId19" Type="http://schemas.openxmlformats.org/officeDocument/2006/relationships/hyperlink" Target="https://podminky.urs.cz/item/CS_URS_2024_01/181351103" TargetMode="External" /><Relationship Id="rId20" Type="http://schemas.openxmlformats.org/officeDocument/2006/relationships/hyperlink" Target="https://podminky.urs.cz/item/CS_URS_2024_01/181951112" TargetMode="External" /><Relationship Id="rId21" Type="http://schemas.openxmlformats.org/officeDocument/2006/relationships/hyperlink" Target="https://podminky.urs.cz/item/CS_URS_2024_01/339921132" TargetMode="External" /><Relationship Id="rId22" Type="http://schemas.openxmlformats.org/officeDocument/2006/relationships/hyperlink" Target="https://podminky.urs.cz/item/CS_URS_2024_01/564261111" TargetMode="External" /><Relationship Id="rId23" Type="http://schemas.openxmlformats.org/officeDocument/2006/relationships/hyperlink" Target="https://podminky.urs.cz/item/CS_URS_2024_01/564851111" TargetMode="External" /><Relationship Id="rId24" Type="http://schemas.openxmlformats.org/officeDocument/2006/relationships/hyperlink" Target="https://podminky.urs.cz/item/CS_URS_2024_01/564861111" TargetMode="External" /><Relationship Id="rId25" Type="http://schemas.openxmlformats.org/officeDocument/2006/relationships/hyperlink" Target="https://podminky.urs.cz/item/CS_URS_2024_01/564911511" TargetMode="External" /><Relationship Id="rId26" Type="http://schemas.openxmlformats.org/officeDocument/2006/relationships/hyperlink" Target="https://podminky.urs.cz/item/CS_URS_2024_01/573191111" TargetMode="External" /><Relationship Id="rId27" Type="http://schemas.openxmlformats.org/officeDocument/2006/relationships/hyperlink" Target="https://podminky.urs.cz/item/CS_URS_2024_01/573231106" TargetMode="External" /><Relationship Id="rId28" Type="http://schemas.openxmlformats.org/officeDocument/2006/relationships/hyperlink" Target="https://podminky.urs.cz/item/CS_URS_2024_01/577144111" TargetMode="External" /><Relationship Id="rId29" Type="http://schemas.openxmlformats.org/officeDocument/2006/relationships/hyperlink" Target="https://podminky.urs.cz/item/CS_URS_2024_01/596211112" TargetMode="External" /><Relationship Id="rId30" Type="http://schemas.openxmlformats.org/officeDocument/2006/relationships/hyperlink" Target="https://podminky.urs.cz/item/CS_URS_2024_01/596211115" TargetMode="External" /><Relationship Id="rId31" Type="http://schemas.openxmlformats.org/officeDocument/2006/relationships/hyperlink" Target="https://podminky.urs.cz/item/CS_URS_2024_01/596212212" TargetMode="External" /><Relationship Id="rId32" Type="http://schemas.openxmlformats.org/officeDocument/2006/relationships/hyperlink" Target="https://podminky.urs.cz/item/CS_URS_2024_01/596212215" TargetMode="External" /><Relationship Id="rId33" Type="http://schemas.openxmlformats.org/officeDocument/2006/relationships/hyperlink" Target="https://podminky.urs.cz/item/CS_URS_2024_01/596412211" TargetMode="External" /><Relationship Id="rId34" Type="http://schemas.openxmlformats.org/officeDocument/2006/relationships/hyperlink" Target="https://podminky.urs.cz/item/CS_URS_2024_01/914111111" TargetMode="External" /><Relationship Id="rId35" Type="http://schemas.openxmlformats.org/officeDocument/2006/relationships/hyperlink" Target="https://podminky.urs.cz/item/CS_URS_2024_01/914511111" TargetMode="External" /><Relationship Id="rId36" Type="http://schemas.openxmlformats.org/officeDocument/2006/relationships/hyperlink" Target="https://podminky.urs.cz/item/CS_URS_2024_01/916131213" TargetMode="External" /><Relationship Id="rId37" Type="http://schemas.openxmlformats.org/officeDocument/2006/relationships/hyperlink" Target="https://podminky.urs.cz/item/CS_URS_2024_01/916231213" TargetMode="External" /><Relationship Id="rId38" Type="http://schemas.openxmlformats.org/officeDocument/2006/relationships/hyperlink" Target="https://podminky.urs.cz/item/CS_URS_2024_01/916241113" TargetMode="External" /><Relationship Id="rId39" Type="http://schemas.openxmlformats.org/officeDocument/2006/relationships/hyperlink" Target="https://podminky.urs.cz/item/CS_URS_2024_01/916331112" TargetMode="External" /><Relationship Id="rId40" Type="http://schemas.openxmlformats.org/officeDocument/2006/relationships/hyperlink" Target="https://podminky.urs.cz/item/CS_URS_2024_01/919732221" TargetMode="External" /><Relationship Id="rId41" Type="http://schemas.openxmlformats.org/officeDocument/2006/relationships/hyperlink" Target="https://podminky.urs.cz/item/CS_URS_2024_01/919735114" TargetMode="External" /><Relationship Id="rId42" Type="http://schemas.openxmlformats.org/officeDocument/2006/relationships/hyperlink" Target="https://podminky.urs.cz/item/CS_URS_2024_01/961044111" TargetMode="External" /><Relationship Id="rId43" Type="http://schemas.openxmlformats.org/officeDocument/2006/relationships/hyperlink" Target="https://podminky.urs.cz/item/CS_URS_2024_01/966006132" TargetMode="External" /><Relationship Id="rId44" Type="http://schemas.openxmlformats.org/officeDocument/2006/relationships/hyperlink" Target="https://podminky.urs.cz/item/CS_URS_2024_01/966051111" TargetMode="External" /><Relationship Id="rId45" Type="http://schemas.openxmlformats.org/officeDocument/2006/relationships/hyperlink" Target="https://podminky.urs.cz/item/CS_URS_2024_01/966071721" TargetMode="External" /><Relationship Id="rId46" Type="http://schemas.openxmlformats.org/officeDocument/2006/relationships/hyperlink" Target="https://podminky.urs.cz/item/CS_URS_2024_01/966072811" TargetMode="External" /><Relationship Id="rId47" Type="http://schemas.openxmlformats.org/officeDocument/2006/relationships/hyperlink" Target="https://podminky.urs.cz/item/CS_URS_2024_01/997221551" TargetMode="External" /><Relationship Id="rId48" Type="http://schemas.openxmlformats.org/officeDocument/2006/relationships/hyperlink" Target="https://podminky.urs.cz/item/CS_URS_2024_01/997221559" TargetMode="External" /><Relationship Id="rId49" Type="http://schemas.openxmlformats.org/officeDocument/2006/relationships/hyperlink" Target="https://podminky.urs.cz/item/CS_URS_2024_01/997221561" TargetMode="External" /><Relationship Id="rId50" Type="http://schemas.openxmlformats.org/officeDocument/2006/relationships/hyperlink" Target="https://podminky.urs.cz/item/CS_URS_2024_01/997221569" TargetMode="External" /><Relationship Id="rId51" Type="http://schemas.openxmlformats.org/officeDocument/2006/relationships/hyperlink" Target="https://podminky.urs.cz/item/CS_URS_2024_01/997221858" TargetMode="External" /><Relationship Id="rId52" Type="http://schemas.openxmlformats.org/officeDocument/2006/relationships/hyperlink" Target="https://podminky.urs.cz/item/CS_URS_2024_01/997221861" TargetMode="External" /><Relationship Id="rId53" Type="http://schemas.openxmlformats.org/officeDocument/2006/relationships/hyperlink" Target="https://podminky.urs.cz/item/CS_URS_2024_01/997221873" TargetMode="External" /><Relationship Id="rId54" Type="http://schemas.openxmlformats.org/officeDocument/2006/relationships/hyperlink" Target="https://podminky.urs.cz/item/CS_URS_2024_01/997221875" TargetMode="External" /><Relationship Id="rId55" Type="http://schemas.openxmlformats.org/officeDocument/2006/relationships/hyperlink" Target="https://podminky.urs.cz/item/CS_URS_2024_01/998225111" TargetMode="External" /><Relationship Id="rId56" Type="http://schemas.openxmlformats.org/officeDocument/2006/relationships/hyperlink" Target="https://podminky.urs.cz/item/CS_URS_2024_01/711161212" TargetMode="External" /><Relationship Id="rId57" Type="http://schemas.openxmlformats.org/officeDocument/2006/relationships/hyperlink" Target="https://podminky.urs.cz/item/CS_URS_2024_01/711161383" TargetMode="External" /><Relationship Id="rId58" Type="http://schemas.openxmlformats.org/officeDocument/2006/relationships/hyperlink" Target="https://podminky.urs.cz/item/CS_URS_2024_01/998711101" TargetMode="External" /><Relationship Id="rId5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52204" TargetMode="External" /><Relationship Id="rId2" Type="http://schemas.openxmlformats.org/officeDocument/2006/relationships/hyperlink" Target="https://podminky.urs.cz/item/CS_URS_2024_01/12900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501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564971315" TargetMode="External" /><Relationship Id="rId8" Type="http://schemas.openxmlformats.org/officeDocument/2006/relationships/hyperlink" Target="https://podminky.urs.cz/item/CS_URS_2024_01/919726123" TargetMode="External" /><Relationship Id="rId9" Type="http://schemas.openxmlformats.org/officeDocument/2006/relationships/hyperlink" Target="https://podminky.urs.cz/item/CS_URS_2024_01/99822511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2251102" TargetMode="External" /><Relationship Id="rId6" Type="http://schemas.openxmlformats.org/officeDocument/2006/relationships/hyperlink" Target="https://podminky.urs.cz/item/CS_URS_2024_01/162751117" TargetMode="External" /><Relationship Id="rId7" Type="http://schemas.openxmlformats.org/officeDocument/2006/relationships/hyperlink" Target="https://podminky.urs.cz/item/CS_URS_2024_01/162751119" TargetMode="External" /><Relationship Id="rId8" Type="http://schemas.openxmlformats.org/officeDocument/2006/relationships/hyperlink" Target="https://podminky.urs.cz/item/CS_URS_2024_01/16715110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358315114" TargetMode="External" /><Relationship Id="rId13" Type="http://schemas.openxmlformats.org/officeDocument/2006/relationships/hyperlink" Target="https://podminky.urs.cz/item/CS_URS_2024_01/451572111" TargetMode="External" /><Relationship Id="rId14" Type="http://schemas.openxmlformats.org/officeDocument/2006/relationships/hyperlink" Target="https://podminky.urs.cz/item/CS_URS_2024_01/452112112" TargetMode="External" /><Relationship Id="rId15" Type="http://schemas.openxmlformats.org/officeDocument/2006/relationships/hyperlink" Target="https://podminky.urs.cz/item/CS_URS_2024_01/871310310" TargetMode="External" /><Relationship Id="rId16" Type="http://schemas.openxmlformats.org/officeDocument/2006/relationships/hyperlink" Target="https://podminky.urs.cz/item/CS_URS_2024_01/877310310" TargetMode="External" /><Relationship Id="rId17" Type="http://schemas.openxmlformats.org/officeDocument/2006/relationships/hyperlink" Target="https://podminky.urs.cz/item/CS_URS_2024_01/892351111" TargetMode="External" /><Relationship Id="rId18" Type="http://schemas.openxmlformats.org/officeDocument/2006/relationships/hyperlink" Target="https://podminky.urs.cz/item/CS_URS_2024_01/892372111" TargetMode="External" /><Relationship Id="rId19" Type="http://schemas.openxmlformats.org/officeDocument/2006/relationships/hyperlink" Target="https://podminky.urs.cz/item/CS_URS_2024_01/895941341" TargetMode="External" /><Relationship Id="rId20" Type="http://schemas.openxmlformats.org/officeDocument/2006/relationships/hyperlink" Target="https://podminky.urs.cz/item/CS_URS_2024_01/895941351" TargetMode="External" /><Relationship Id="rId21" Type="http://schemas.openxmlformats.org/officeDocument/2006/relationships/hyperlink" Target="https://podminky.urs.cz/item/CS_URS_2024_01/895941362" TargetMode="External" /><Relationship Id="rId22" Type="http://schemas.openxmlformats.org/officeDocument/2006/relationships/hyperlink" Target="https://podminky.urs.cz/item/CS_URS_2024_01/899102211" TargetMode="External" /><Relationship Id="rId23" Type="http://schemas.openxmlformats.org/officeDocument/2006/relationships/hyperlink" Target="https://podminky.urs.cz/item/CS_URS_2024_01/899133211" TargetMode="External" /><Relationship Id="rId24" Type="http://schemas.openxmlformats.org/officeDocument/2006/relationships/hyperlink" Target="https://podminky.urs.cz/item/CS_URS_2024_01/899204112" TargetMode="External" /><Relationship Id="rId25" Type="http://schemas.openxmlformats.org/officeDocument/2006/relationships/hyperlink" Target="https://podminky.urs.cz/item/CS_URS_2024_01/899721112" TargetMode="External" /><Relationship Id="rId26" Type="http://schemas.openxmlformats.org/officeDocument/2006/relationships/hyperlink" Target="https://podminky.urs.cz/item/CS_URS_2024_01/899722114" TargetMode="External" /><Relationship Id="rId27" Type="http://schemas.openxmlformats.org/officeDocument/2006/relationships/hyperlink" Target="https://podminky.urs.cz/item/CS_URS_2024_01/997221561" TargetMode="External" /><Relationship Id="rId28" Type="http://schemas.openxmlformats.org/officeDocument/2006/relationships/hyperlink" Target="https://podminky.urs.cz/item/CS_URS_2024_01/997221569" TargetMode="External" /><Relationship Id="rId29" Type="http://schemas.openxmlformats.org/officeDocument/2006/relationships/hyperlink" Target="https://podminky.urs.cz/item/CS_URS_2024_01/997221611" TargetMode="External" /><Relationship Id="rId30" Type="http://schemas.openxmlformats.org/officeDocument/2006/relationships/hyperlink" Target="https://podminky.urs.cz/item/CS_URS_2024_01/997221861" TargetMode="External" /><Relationship Id="rId31" Type="http://schemas.openxmlformats.org/officeDocument/2006/relationships/hyperlink" Target="https://podminky.urs.cz/item/CS_URS_2024_01/998276101" TargetMode="External" /><Relationship Id="rId3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47</v>
      </c>
      <c r="E29" s="49"/>
      <c r="F29" s="34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49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51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2023069-R1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komunikace p.p.č. 1683 – propoj mezi ul. Pletařská a ul. T. G. Masaryka ve Varnsdorfu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k.u. Varnsdorf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10. 6. 2024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Varnsdorf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 xml:space="preserve">ProProjekt s.r.o. 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Martin Rousek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ROUND(AG55+AG56+AG59+AG60,2)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31</v>
      </c>
      <c r="AR54" s="106"/>
      <c r="AS54" s="107">
        <f>ROUND(AS55+AS56+AS59+AS60,2)</f>
        <v>0</v>
      </c>
      <c r="AT54" s="108">
        <f>ROUND(SUM(AV54:AW54),2)</f>
        <v>0</v>
      </c>
      <c r="AU54" s="109">
        <f>ROUND(AU55+AU56+AU59+AU60,5)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ROUND(AZ55+AZ56+AZ59+AZ60,2)</f>
        <v>0</v>
      </c>
      <c r="BA54" s="108">
        <f>ROUND(BA55+BA56+BA59+BA60,2)</f>
        <v>0</v>
      </c>
      <c r="BB54" s="108">
        <f>ROUND(BB55+BB56+BB59+BB60,2)</f>
        <v>0</v>
      </c>
      <c r="BC54" s="108">
        <f>ROUND(BC55+BC56+BC59+BC60,2)</f>
        <v>0</v>
      </c>
      <c r="BD54" s="110">
        <f>ROUND(BD55+BD56+BD59+BD60,2)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0 - Vedlejší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'SO 0 - Vedlejší a ostatní...'!P85</f>
        <v>0</v>
      </c>
      <c r="AV55" s="122">
        <f>'SO 0 - Vedlejší a ostatní...'!J33</f>
        <v>0</v>
      </c>
      <c r="AW55" s="122">
        <f>'SO 0 - Vedlejší a ostatní...'!J34</f>
        <v>0</v>
      </c>
      <c r="AX55" s="122">
        <f>'SO 0 - Vedlejší a ostatní...'!J35</f>
        <v>0</v>
      </c>
      <c r="AY55" s="122">
        <f>'SO 0 - Vedlejší a ostatní...'!J36</f>
        <v>0</v>
      </c>
      <c r="AZ55" s="122">
        <f>'SO 0 - Vedlejší a ostatní...'!F33</f>
        <v>0</v>
      </c>
      <c r="BA55" s="122">
        <f>'SO 0 - Vedlejší a ostatní...'!F34</f>
        <v>0</v>
      </c>
      <c r="BB55" s="122">
        <f>'SO 0 - Vedlejší a ostatní...'!F35</f>
        <v>0</v>
      </c>
      <c r="BC55" s="122">
        <f>'SO 0 - Vedlejší a ostatní...'!F36</f>
        <v>0</v>
      </c>
      <c r="BD55" s="124">
        <f>'SO 0 - Vedlejší a ostatní...'!F37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7"/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ROUND(SUM(AG57:AG58),2)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f>ROUND(SUM(AS57:AS58),2)</f>
        <v>0</v>
      </c>
      <c r="AT56" s="122">
        <f>ROUND(SUM(AV56:AW56),2)</f>
        <v>0</v>
      </c>
      <c r="AU56" s="123">
        <f>ROUND(SUM(AU57:AU58),5)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ROUND(SUM(AZ57:AZ58),2)</f>
        <v>0</v>
      </c>
      <c r="BA56" s="122">
        <f>ROUND(SUM(BA57:BA58),2)</f>
        <v>0</v>
      </c>
      <c r="BB56" s="122">
        <f>ROUND(SUM(BB57:BB58),2)</f>
        <v>0</v>
      </c>
      <c r="BC56" s="122">
        <f>ROUND(SUM(BC57:BC58),2)</f>
        <v>0</v>
      </c>
      <c r="BD56" s="124">
        <f>ROUND(SUM(BD57:BD58),2)</f>
        <v>0</v>
      </c>
      <c r="BE56" s="7"/>
      <c r="BS56" s="125" t="s">
        <v>76</v>
      </c>
      <c r="BT56" s="125" t="s">
        <v>85</v>
      </c>
      <c r="BU56" s="125" t="s">
        <v>78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4" customFormat="1" ht="16.5" customHeight="1">
      <c r="A57" s="113" t="s">
        <v>81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1.1 - Komunikace a cho...'!J32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92</v>
      </c>
      <c r="AR57" s="67"/>
      <c r="AS57" s="131">
        <v>0</v>
      </c>
      <c r="AT57" s="132">
        <f>ROUND(SUM(AV57:AW57),2)</f>
        <v>0</v>
      </c>
      <c r="AU57" s="133">
        <f>'SO 1.1 - Komunikace a cho...'!P96</f>
        <v>0</v>
      </c>
      <c r="AV57" s="132">
        <f>'SO 1.1 - Komunikace a cho...'!J35</f>
        <v>0</v>
      </c>
      <c r="AW57" s="132">
        <f>'SO 1.1 - Komunikace a cho...'!J36</f>
        <v>0</v>
      </c>
      <c r="AX57" s="132">
        <f>'SO 1.1 - Komunikace a cho...'!J37</f>
        <v>0</v>
      </c>
      <c r="AY57" s="132">
        <f>'SO 1.1 - Komunikace a cho...'!J38</f>
        <v>0</v>
      </c>
      <c r="AZ57" s="132">
        <f>'SO 1.1 - Komunikace a cho...'!F35</f>
        <v>0</v>
      </c>
      <c r="BA57" s="132">
        <f>'SO 1.1 - Komunikace a cho...'!F36</f>
        <v>0</v>
      </c>
      <c r="BB57" s="132">
        <f>'SO 1.1 - Komunikace a cho...'!F37</f>
        <v>0</v>
      </c>
      <c r="BC57" s="132">
        <f>'SO 1.1 - Komunikace a cho...'!F38</f>
        <v>0</v>
      </c>
      <c r="BD57" s="134">
        <f>'SO 1.1 - Komunikace a cho...'!F39</f>
        <v>0</v>
      </c>
      <c r="BE57" s="4"/>
      <c r="BT57" s="135" t="s">
        <v>87</v>
      </c>
      <c r="BV57" s="135" t="s">
        <v>79</v>
      </c>
      <c r="BW57" s="135" t="s">
        <v>93</v>
      </c>
      <c r="BX57" s="135" t="s">
        <v>90</v>
      </c>
      <c r="CL57" s="135" t="s">
        <v>19</v>
      </c>
    </row>
    <row r="58" s="4" customFormat="1" ht="23.25" customHeight="1">
      <c r="A58" s="113" t="s">
        <v>81</v>
      </c>
      <c r="B58" s="65"/>
      <c r="C58" s="127"/>
      <c r="D58" s="127"/>
      <c r="E58" s="128" t="s">
        <v>94</v>
      </c>
      <c r="F58" s="128"/>
      <c r="G58" s="128"/>
      <c r="H58" s="128"/>
      <c r="I58" s="128"/>
      <c r="J58" s="127"/>
      <c r="K58" s="128" t="s">
        <v>95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1.2 - Výměna aktivní z...'!J32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92</v>
      </c>
      <c r="AR58" s="67"/>
      <c r="AS58" s="131">
        <v>0</v>
      </c>
      <c r="AT58" s="132">
        <f>ROUND(SUM(AV58:AW58),2)</f>
        <v>0</v>
      </c>
      <c r="AU58" s="133">
        <f>'SO 1.2 - Výměna aktivní z...'!P90</f>
        <v>0</v>
      </c>
      <c r="AV58" s="132">
        <f>'SO 1.2 - Výměna aktivní z...'!J35</f>
        <v>0</v>
      </c>
      <c r="AW58" s="132">
        <f>'SO 1.2 - Výměna aktivní z...'!J36</f>
        <v>0</v>
      </c>
      <c r="AX58" s="132">
        <f>'SO 1.2 - Výměna aktivní z...'!J37</f>
        <v>0</v>
      </c>
      <c r="AY58" s="132">
        <f>'SO 1.2 - Výměna aktivní z...'!J38</f>
        <v>0</v>
      </c>
      <c r="AZ58" s="132">
        <f>'SO 1.2 - Výměna aktivní z...'!F35</f>
        <v>0</v>
      </c>
      <c r="BA58" s="132">
        <f>'SO 1.2 - Výměna aktivní z...'!F36</f>
        <v>0</v>
      </c>
      <c r="BB58" s="132">
        <f>'SO 1.2 - Výměna aktivní z...'!F37</f>
        <v>0</v>
      </c>
      <c r="BC58" s="132">
        <f>'SO 1.2 - Výměna aktivní z...'!F38</f>
        <v>0</v>
      </c>
      <c r="BD58" s="134">
        <f>'SO 1.2 - Výměna aktivní z...'!F39</f>
        <v>0</v>
      </c>
      <c r="BE58" s="4"/>
      <c r="BT58" s="135" t="s">
        <v>87</v>
      </c>
      <c r="BV58" s="135" t="s">
        <v>79</v>
      </c>
      <c r="BW58" s="135" t="s">
        <v>96</v>
      </c>
      <c r="BX58" s="135" t="s">
        <v>90</v>
      </c>
      <c r="CL58" s="135" t="s">
        <v>19</v>
      </c>
    </row>
    <row r="59" s="7" customFormat="1" ht="16.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2 - Kanalizace'!J30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'SO 2 - Kanalizace'!P86</f>
        <v>0</v>
      </c>
      <c r="AV59" s="122">
        <f>'SO 2 - Kanalizace'!J33</f>
        <v>0</v>
      </c>
      <c r="AW59" s="122">
        <f>'SO 2 - Kanalizace'!J34</f>
        <v>0</v>
      </c>
      <c r="AX59" s="122">
        <f>'SO 2 - Kanalizace'!J35</f>
        <v>0</v>
      </c>
      <c r="AY59" s="122">
        <f>'SO 2 - Kanalizace'!J36</f>
        <v>0</v>
      </c>
      <c r="AZ59" s="122">
        <f>'SO 2 - Kanalizace'!F33</f>
        <v>0</v>
      </c>
      <c r="BA59" s="122">
        <f>'SO 2 - Kanalizace'!F34</f>
        <v>0</v>
      </c>
      <c r="BB59" s="122">
        <f>'SO 2 - Kanalizace'!F35</f>
        <v>0</v>
      </c>
      <c r="BC59" s="122">
        <f>'SO 2 - Kanalizace'!F36</f>
        <v>0</v>
      </c>
      <c r="BD59" s="124">
        <f>'SO 2 - Kanalizace'!F37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16.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3 - Sadové úpravy'!J30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36">
        <v>0</v>
      </c>
      <c r="AT60" s="137">
        <f>ROUND(SUM(AV60:AW60),2)</f>
        <v>0</v>
      </c>
      <c r="AU60" s="138">
        <f>'SO 3 - Sadové úpravy'!P85</f>
        <v>0</v>
      </c>
      <c r="AV60" s="137">
        <f>'SO 3 - Sadové úpravy'!J33</f>
        <v>0</v>
      </c>
      <c r="AW60" s="137">
        <f>'SO 3 - Sadové úpravy'!J34</f>
        <v>0</v>
      </c>
      <c r="AX60" s="137">
        <f>'SO 3 - Sadové úpravy'!J35</f>
        <v>0</v>
      </c>
      <c r="AY60" s="137">
        <f>'SO 3 - Sadové úpravy'!J36</f>
        <v>0</v>
      </c>
      <c r="AZ60" s="137">
        <f>'SO 3 - Sadové úpravy'!F33</f>
        <v>0</v>
      </c>
      <c r="BA60" s="137">
        <f>'SO 3 - Sadové úpravy'!F34</f>
        <v>0</v>
      </c>
      <c r="BB60" s="137">
        <f>'SO 3 - Sadové úpravy'!F35</f>
        <v>0</v>
      </c>
      <c r="BC60" s="137">
        <f>'SO 3 - Sadové úpravy'!F36</f>
        <v>0</v>
      </c>
      <c r="BD60" s="139">
        <f>'SO 3 - Sadové úpravy'!F37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31</v>
      </c>
      <c r="CM60" s="125" t="s">
        <v>87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qazWzyf/VypzEIvfxp7UvdurR+GysOVwIHM6DoJnT2ya1yyHhpToPYOZ+mtVeMLZx0/fTqIf8rzDCzH2K9Gybg==" hashValue="53ZeHQrDvS4YOG26ljtkPmw+u6Q9r1SoLKrBtiIF5TtjUsRs84vlDAcL0mpALwmIDuNnjGUr5xrlQa4HrS1Ms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 - Vedlejší a ostatní...'!C2" display="/"/>
    <hyperlink ref="A57" location="'SO 1.1 - Komunikace a cho...'!C2" display="/"/>
    <hyperlink ref="A58" location="'SO 1.2 - Výměna aktivní z...'!C2" display="/"/>
    <hyperlink ref="A59" location="'SO 2 - Kanalizace'!C2" display="/"/>
    <hyperlink ref="A60" location="'SO 3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87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komunikace p.p.č. 1683 – propoj mezi ul. Pletařská a ul. T. G. Masaryka ve Varnsdorfu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31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23</v>
      </c>
      <c r="G12" s="40"/>
      <c r="H12" s="40"/>
      <c r="I12" s="144" t="s">
        <v>24</v>
      </c>
      <c r="J12" s="148" t="str">
        <f>'Rekapitulace zakázky'!AN8</f>
        <v>10. 6. 2024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26</v>
      </c>
      <c r="E14" s="40"/>
      <c r="F14" s="40"/>
      <c r="G14" s="40"/>
      <c r="H14" s="40"/>
      <c r="I14" s="144" t="s">
        <v>27</v>
      </c>
      <c r="J14" s="135" t="s">
        <v>28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29</v>
      </c>
      <c r="F15" s="40"/>
      <c r="G15" s="40"/>
      <c r="H15" s="40"/>
      <c r="I15" s="144" t="s">
        <v>30</v>
      </c>
      <c r="J15" s="135" t="s">
        <v>31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32</v>
      </c>
      <c r="E17" s="40"/>
      <c r="F17" s="40"/>
      <c r="G17" s="40"/>
      <c r="H17" s="40"/>
      <c r="I17" s="144" t="s">
        <v>27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30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34</v>
      </c>
      <c r="E20" s="40"/>
      <c r="F20" s="40"/>
      <c r="G20" s="40"/>
      <c r="H20" s="40"/>
      <c r="I20" s="144" t="s">
        <v>27</v>
      </c>
      <c r="J20" s="135" t="s">
        <v>35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36</v>
      </c>
      <c r="F21" s="40"/>
      <c r="G21" s="40"/>
      <c r="H21" s="40"/>
      <c r="I21" s="144" t="s">
        <v>30</v>
      </c>
      <c r="J21" s="135" t="s">
        <v>37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4" t="s">
        <v>27</v>
      </c>
      <c r="J23" s="135" t="s">
        <v>31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40</v>
      </c>
      <c r="F24" s="40"/>
      <c r="G24" s="40"/>
      <c r="H24" s="40"/>
      <c r="I24" s="144" t="s">
        <v>30</v>
      </c>
      <c r="J24" s="135" t="s">
        <v>31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31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ROUND((SUM(BE85:BE109)),  2)</f>
        <v>0</v>
      </c>
      <c r="G33" s="40"/>
      <c r="H33" s="40"/>
      <c r="I33" s="159">
        <v>0.20999999999999999</v>
      </c>
      <c r="J33" s="158">
        <f>ROUND(((SUM(BE85:BE109))*I33),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ROUND((SUM(BF85:BF109)),  2)</f>
        <v>0</v>
      </c>
      <c r="G34" s="40"/>
      <c r="H34" s="40"/>
      <c r="I34" s="159">
        <v>0.12</v>
      </c>
      <c r="J34" s="158">
        <f>ROUND(((SUM(BF85:BF109))*I34),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ROUND((SUM(BG85:BG109)),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ROUND((SUM(BH85:BH109)),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ROUND((SUM(BI85:BI109)),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komunikace p.p.č. 1683 – propoj mezi ul. Pletařská a ul. T. G. Masaryka ve Varnsdorfu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k.u. Varnsdorf</v>
      </c>
      <c r="G52" s="42"/>
      <c r="H52" s="42"/>
      <c r="I52" s="34" t="s">
        <v>24</v>
      </c>
      <c r="J52" s="74" t="str">
        <f>IF(J12="","",J12)</f>
        <v>10. 6. 2024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Město Varnsdorf</v>
      </c>
      <c r="G54" s="42"/>
      <c r="H54" s="42"/>
      <c r="I54" s="34" t="s">
        <v>34</v>
      </c>
      <c r="J54" s="38" t="str">
        <f>E21</f>
        <v xml:space="preserve">ProProjekt s.r.o.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Martin Rousek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107</v>
      </c>
      <c r="D57" s="173"/>
      <c r="E57" s="173"/>
      <c r="F57" s="173"/>
      <c r="G57" s="173"/>
      <c r="H57" s="173"/>
      <c r="I57" s="173"/>
      <c r="J57" s="174" t="s">
        <v>108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6"/>
      <c r="C60" s="177"/>
      <c r="D60" s="178" t="s">
        <v>110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111</v>
      </c>
      <c r="E61" s="184"/>
      <c r="F61" s="184"/>
      <c r="G61" s="184"/>
      <c r="H61" s="184"/>
      <c r="I61" s="184"/>
      <c r="J61" s="185">
        <f>J87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112</v>
      </c>
      <c r="E62" s="184"/>
      <c r="F62" s="184"/>
      <c r="G62" s="184"/>
      <c r="H62" s="184"/>
      <c r="I62" s="184"/>
      <c r="J62" s="185">
        <f>J96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113</v>
      </c>
      <c r="E63" s="184"/>
      <c r="F63" s="184"/>
      <c r="G63" s="184"/>
      <c r="H63" s="184"/>
      <c r="I63" s="184"/>
      <c r="J63" s="185">
        <f>J99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114</v>
      </c>
      <c r="E64" s="184"/>
      <c r="F64" s="184"/>
      <c r="G64" s="184"/>
      <c r="H64" s="184"/>
      <c r="I64" s="184"/>
      <c r="J64" s="185">
        <f>J104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J107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komunikace p.p.č. 1683 – propoj mezi ul. Pletařská a ul. T. G. Masaryka ve Varnsdorfu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0 - Vedlejší a ostatní náklady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k.u. Varnsdorf</v>
      </c>
      <c r="G79" s="42"/>
      <c r="H79" s="42"/>
      <c r="I79" s="34" t="s">
        <v>24</v>
      </c>
      <c r="J79" s="74" t="str">
        <f>IF(J12="","",J12)</f>
        <v>10. 6. 2024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Město Varnsdorf</v>
      </c>
      <c r="G81" s="42"/>
      <c r="H81" s="42"/>
      <c r="I81" s="34" t="s">
        <v>34</v>
      </c>
      <c r="J81" s="38" t="str">
        <f>E21</f>
        <v xml:space="preserve">ProProjekt s.r.o.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Martin Rousek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117</v>
      </c>
      <c r="D84" s="190" t="s">
        <v>62</v>
      </c>
      <c r="E84" s="190" t="s">
        <v>58</v>
      </c>
      <c r="F84" s="190" t="s">
        <v>59</v>
      </c>
      <c r="G84" s="190" t="s">
        <v>118</v>
      </c>
      <c r="H84" s="190" t="s">
        <v>119</v>
      </c>
      <c r="I84" s="190" t="s">
        <v>120</v>
      </c>
      <c r="J84" s="190" t="s">
        <v>108</v>
      </c>
      <c r="K84" s="191" t="s">
        <v>121</v>
      </c>
      <c r="L84" s="192"/>
      <c r="M84" s="94" t="s">
        <v>31</v>
      </c>
      <c r="N84" s="95" t="s">
        <v>47</v>
      </c>
      <c r="O84" s="95" t="s">
        <v>122</v>
      </c>
      <c r="P84" s="95" t="s">
        <v>123</v>
      </c>
      <c r="Q84" s="95" t="s">
        <v>124</v>
      </c>
      <c r="R84" s="95" t="s">
        <v>125</v>
      </c>
      <c r="S84" s="95" t="s">
        <v>126</v>
      </c>
      <c r="T84" s="96" t="s">
        <v>127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128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6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109</v>
      </c>
      <c r="BK85" s="197">
        <f>BK86</f>
        <v>0</v>
      </c>
    </row>
    <row r="86" s="12" customFormat="1" ht="25.92" customHeight="1">
      <c r="A86" s="12"/>
      <c r="B86" s="198"/>
      <c r="C86" s="199"/>
      <c r="D86" s="200" t="s">
        <v>76</v>
      </c>
      <c r="E86" s="201" t="s">
        <v>129</v>
      </c>
      <c r="F86" s="201" t="s">
        <v>130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P87+P96+P99+P104+P107</f>
        <v>0</v>
      </c>
      <c r="Q86" s="206"/>
      <c r="R86" s="207">
        <f>R87+R96+R99+R104+R107</f>
        <v>0</v>
      </c>
      <c r="S86" s="206"/>
      <c r="T86" s="208">
        <f>T87+T96+T99+T104+T107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131</v>
      </c>
      <c r="AT86" s="210" t="s">
        <v>76</v>
      </c>
      <c r="AU86" s="210" t="s">
        <v>77</v>
      </c>
      <c r="AY86" s="209" t="s">
        <v>132</v>
      </c>
      <c r="BK86" s="211">
        <f>BK87+BK96+BK99+BK104+BK107</f>
        <v>0</v>
      </c>
    </row>
    <row r="87" s="12" customFormat="1" ht="22.8" customHeight="1">
      <c r="A87" s="12"/>
      <c r="B87" s="198"/>
      <c r="C87" s="199"/>
      <c r="D87" s="200" t="s">
        <v>76</v>
      </c>
      <c r="E87" s="212" t="s">
        <v>133</v>
      </c>
      <c r="F87" s="212" t="s">
        <v>134</v>
      </c>
      <c r="G87" s="199"/>
      <c r="H87" s="199"/>
      <c r="I87" s="202"/>
      <c r="J87" s="213">
        <f>BK87</f>
        <v>0</v>
      </c>
      <c r="K87" s="199"/>
      <c r="L87" s="204"/>
      <c r="M87" s="205"/>
      <c r="N87" s="206"/>
      <c r="O87" s="206"/>
      <c r="P87" s="207">
        <f>SUM(P88:P95)</f>
        <v>0</v>
      </c>
      <c r="Q87" s="206"/>
      <c r="R87" s="207">
        <f>SUM(R88:R95)</f>
        <v>0</v>
      </c>
      <c r="S87" s="206"/>
      <c r="T87" s="208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131</v>
      </c>
      <c r="AT87" s="210" t="s">
        <v>76</v>
      </c>
      <c r="AU87" s="210" t="s">
        <v>85</v>
      </c>
      <c r="AY87" s="209" t="s">
        <v>132</v>
      </c>
      <c r="BK87" s="211">
        <f>SUM(BK88:BK95)</f>
        <v>0</v>
      </c>
    </row>
    <row r="88" s="2" customFormat="1" ht="16.5" customHeight="1">
      <c r="A88" s="40"/>
      <c r="B88" s="41"/>
      <c r="C88" s="214" t="s">
        <v>85</v>
      </c>
      <c r="D88" s="214" t="s">
        <v>135</v>
      </c>
      <c r="E88" s="215" t="s">
        <v>136</v>
      </c>
      <c r="F88" s="216" t="s">
        <v>137</v>
      </c>
      <c r="G88" s="217" t="s">
        <v>138</v>
      </c>
      <c r="H88" s="218">
        <v>1</v>
      </c>
      <c r="I88" s="219"/>
      <c r="J88" s="220">
        <f>ROUND(I88*H88,2)</f>
        <v>0</v>
      </c>
      <c r="K88" s="216" t="s">
        <v>139</v>
      </c>
      <c r="L88" s="46"/>
      <c r="M88" s="221" t="s">
        <v>31</v>
      </c>
      <c r="N88" s="222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140</v>
      </c>
      <c r="AT88" s="225" t="s">
        <v>135</v>
      </c>
      <c r="AU88" s="225" t="s">
        <v>87</v>
      </c>
      <c r="AY88" s="19" t="s">
        <v>132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85</v>
      </c>
      <c r="BK88" s="226">
        <f>ROUND(I88*H88,2)</f>
        <v>0</v>
      </c>
      <c r="BL88" s="19" t="s">
        <v>140</v>
      </c>
      <c r="BM88" s="225" t="s">
        <v>141</v>
      </c>
    </row>
    <row r="89" s="2" customFormat="1">
      <c r="A89" s="40"/>
      <c r="B89" s="41"/>
      <c r="C89" s="42"/>
      <c r="D89" s="227" t="s">
        <v>142</v>
      </c>
      <c r="E89" s="42"/>
      <c r="F89" s="228" t="s">
        <v>143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87</v>
      </c>
    </row>
    <row r="90" s="2" customFormat="1" ht="16.5" customHeight="1">
      <c r="A90" s="40"/>
      <c r="B90" s="41"/>
      <c r="C90" s="214" t="s">
        <v>87</v>
      </c>
      <c r="D90" s="214" t="s">
        <v>135</v>
      </c>
      <c r="E90" s="215" t="s">
        <v>144</v>
      </c>
      <c r="F90" s="216" t="s">
        <v>145</v>
      </c>
      <c r="G90" s="217" t="s">
        <v>138</v>
      </c>
      <c r="H90" s="218">
        <v>1</v>
      </c>
      <c r="I90" s="219"/>
      <c r="J90" s="220">
        <f>ROUND(I90*H90,2)</f>
        <v>0</v>
      </c>
      <c r="K90" s="216" t="s">
        <v>139</v>
      </c>
      <c r="L90" s="46"/>
      <c r="M90" s="221" t="s">
        <v>31</v>
      </c>
      <c r="N90" s="222" t="s">
        <v>48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140</v>
      </c>
      <c r="AT90" s="225" t="s">
        <v>135</v>
      </c>
      <c r="AU90" s="225" t="s">
        <v>87</v>
      </c>
      <c r="AY90" s="19" t="s">
        <v>132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85</v>
      </c>
      <c r="BK90" s="226">
        <f>ROUND(I90*H90,2)</f>
        <v>0</v>
      </c>
      <c r="BL90" s="19" t="s">
        <v>140</v>
      </c>
      <c r="BM90" s="225" t="s">
        <v>146</v>
      </c>
    </row>
    <row r="91" s="2" customFormat="1">
      <c r="A91" s="40"/>
      <c r="B91" s="41"/>
      <c r="C91" s="42"/>
      <c r="D91" s="227" t="s">
        <v>142</v>
      </c>
      <c r="E91" s="42"/>
      <c r="F91" s="228" t="s">
        <v>147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87</v>
      </c>
    </row>
    <row r="92" s="2" customFormat="1" ht="16.5" customHeight="1">
      <c r="A92" s="40"/>
      <c r="B92" s="41"/>
      <c r="C92" s="214" t="s">
        <v>148</v>
      </c>
      <c r="D92" s="214" t="s">
        <v>135</v>
      </c>
      <c r="E92" s="215" t="s">
        <v>149</v>
      </c>
      <c r="F92" s="216" t="s">
        <v>150</v>
      </c>
      <c r="G92" s="217" t="s">
        <v>138</v>
      </c>
      <c r="H92" s="218">
        <v>1</v>
      </c>
      <c r="I92" s="219"/>
      <c r="J92" s="220">
        <f>ROUND(I92*H92,2)</f>
        <v>0</v>
      </c>
      <c r="K92" s="216" t="s">
        <v>139</v>
      </c>
      <c r="L92" s="46"/>
      <c r="M92" s="221" t="s">
        <v>31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87</v>
      </c>
      <c r="AY92" s="19" t="s">
        <v>132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85</v>
      </c>
      <c r="BK92" s="226">
        <f>ROUND(I92*H92,2)</f>
        <v>0</v>
      </c>
      <c r="BL92" s="19" t="s">
        <v>140</v>
      </c>
      <c r="BM92" s="225" t="s">
        <v>151</v>
      </c>
    </row>
    <row r="93" s="2" customFormat="1">
      <c r="A93" s="40"/>
      <c r="B93" s="41"/>
      <c r="C93" s="42"/>
      <c r="D93" s="227" t="s">
        <v>142</v>
      </c>
      <c r="E93" s="42"/>
      <c r="F93" s="228" t="s">
        <v>152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87</v>
      </c>
    </row>
    <row r="94" s="2" customFormat="1" ht="16.5" customHeight="1">
      <c r="A94" s="40"/>
      <c r="B94" s="41"/>
      <c r="C94" s="214" t="s">
        <v>153</v>
      </c>
      <c r="D94" s="214" t="s">
        <v>135</v>
      </c>
      <c r="E94" s="215" t="s">
        <v>154</v>
      </c>
      <c r="F94" s="216" t="s">
        <v>155</v>
      </c>
      <c r="G94" s="217" t="s">
        <v>138</v>
      </c>
      <c r="H94" s="218">
        <v>1</v>
      </c>
      <c r="I94" s="219"/>
      <c r="J94" s="220">
        <f>ROUND(I94*H94,2)</f>
        <v>0</v>
      </c>
      <c r="K94" s="216" t="s">
        <v>139</v>
      </c>
      <c r="L94" s="46"/>
      <c r="M94" s="221" t="s">
        <v>31</v>
      </c>
      <c r="N94" s="222" t="s">
        <v>48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140</v>
      </c>
      <c r="AT94" s="225" t="s">
        <v>135</v>
      </c>
      <c r="AU94" s="225" t="s">
        <v>87</v>
      </c>
      <c r="AY94" s="19" t="s">
        <v>132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85</v>
      </c>
      <c r="BK94" s="226">
        <f>ROUND(I94*H94,2)</f>
        <v>0</v>
      </c>
      <c r="BL94" s="19" t="s">
        <v>140</v>
      </c>
      <c r="BM94" s="225" t="s">
        <v>156</v>
      </c>
    </row>
    <row r="95" s="2" customFormat="1">
      <c r="A95" s="40"/>
      <c r="B95" s="41"/>
      <c r="C95" s="42"/>
      <c r="D95" s="227" t="s">
        <v>142</v>
      </c>
      <c r="E95" s="42"/>
      <c r="F95" s="228" t="s">
        <v>157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87</v>
      </c>
    </row>
    <row r="96" s="12" customFormat="1" ht="22.8" customHeight="1">
      <c r="A96" s="12"/>
      <c r="B96" s="198"/>
      <c r="C96" s="199"/>
      <c r="D96" s="200" t="s">
        <v>76</v>
      </c>
      <c r="E96" s="212" t="s">
        <v>158</v>
      </c>
      <c r="F96" s="212" t="s">
        <v>159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SUM(P97:P98)</f>
        <v>0</v>
      </c>
      <c r="Q96" s="206"/>
      <c r="R96" s="207">
        <f>SUM(R97:R98)</f>
        <v>0</v>
      </c>
      <c r="S96" s="206"/>
      <c r="T96" s="20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131</v>
      </c>
      <c r="AT96" s="210" t="s">
        <v>76</v>
      </c>
      <c r="AU96" s="210" t="s">
        <v>85</v>
      </c>
      <c r="AY96" s="209" t="s">
        <v>132</v>
      </c>
      <c r="BK96" s="211">
        <f>SUM(BK97:BK98)</f>
        <v>0</v>
      </c>
    </row>
    <row r="97" s="2" customFormat="1" ht="16.5" customHeight="1">
      <c r="A97" s="40"/>
      <c r="B97" s="41"/>
      <c r="C97" s="214" t="s">
        <v>131</v>
      </c>
      <c r="D97" s="214" t="s">
        <v>135</v>
      </c>
      <c r="E97" s="215" t="s">
        <v>160</v>
      </c>
      <c r="F97" s="216" t="s">
        <v>159</v>
      </c>
      <c r="G97" s="217" t="s">
        <v>138</v>
      </c>
      <c r="H97" s="218">
        <v>1</v>
      </c>
      <c r="I97" s="219"/>
      <c r="J97" s="220">
        <f>ROUND(I97*H97,2)</f>
        <v>0</v>
      </c>
      <c r="K97" s="216" t="s">
        <v>139</v>
      </c>
      <c r="L97" s="46"/>
      <c r="M97" s="221" t="s">
        <v>31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140</v>
      </c>
      <c r="AT97" s="225" t="s">
        <v>135</v>
      </c>
      <c r="AU97" s="225" t="s">
        <v>87</v>
      </c>
      <c r="AY97" s="19" t="s">
        <v>132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85</v>
      </c>
      <c r="BK97" s="226">
        <f>ROUND(I97*H97,2)</f>
        <v>0</v>
      </c>
      <c r="BL97" s="19" t="s">
        <v>140</v>
      </c>
      <c r="BM97" s="225" t="s">
        <v>161</v>
      </c>
    </row>
    <row r="98" s="2" customFormat="1">
      <c r="A98" s="40"/>
      <c r="B98" s="41"/>
      <c r="C98" s="42"/>
      <c r="D98" s="227" t="s">
        <v>142</v>
      </c>
      <c r="E98" s="42"/>
      <c r="F98" s="228" t="s">
        <v>162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87</v>
      </c>
    </row>
    <row r="99" s="12" customFormat="1" ht="22.8" customHeight="1">
      <c r="A99" s="12"/>
      <c r="B99" s="198"/>
      <c r="C99" s="199"/>
      <c r="D99" s="200" t="s">
        <v>76</v>
      </c>
      <c r="E99" s="212" t="s">
        <v>163</v>
      </c>
      <c r="F99" s="212" t="s">
        <v>164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SUM(P100:P103)</f>
        <v>0</v>
      </c>
      <c r="Q99" s="206"/>
      <c r="R99" s="207">
        <f>SUM(R100:R103)</f>
        <v>0</v>
      </c>
      <c r="S99" s="206"/>
      <c r="T99" s="20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131</v>
      </c>
      <c r="AT99" s="210" t="s">
        <v>76</v>
      </c>
      <c r="AU99" s="210" t="s">
        <v>85</v>
      </c>
      <c r="AY99" s="209" t="s">
        <v>132</v>
      </c>
      <c r="BK99" s="211">
        <f>SUM(BK100:BK103)</f>
        <v>0</v>
      </c>
    </row>
    <row r="100" s="2" customFormat="1" ht="16.5" customHeight="1">
      <c r="A100" s="40"/>
      <c r="B100" s="41"/>
      <c r="C100" s="214" t="s">
        <v>165</v>
      </c>
      <c r="D100" s="214" t="s">
        <v>135</v>
      </c>
      <c r="E100" s="215" t="s">
        <v>166</v>
      </c>
      <c r="F100" s="216" t="s">
        <v>167</v>
      </c>
      <c r="G100" s="217" t="s">
        <v>138</v>
      </c>
      <c r="H100" s="218">
        <v>1</v>
      </c>
      <c r="I100" s="219"/>
      <c r="J100" s="220">
        <f>ROUND(I100*H100,2)</f>
        <v>0</v>
      </c>
      <c r="K100" s="216" t="s">
        <v>31</v>
      </c>
      <c r="L100" s="46"/>
      <c r="M100" s="221" t="s">
        <v>31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140</v>
      </c>
      <c r="AT100" s="225" t="s">
        <v>135</v>
      </c>
      <c r="AU100" s="225" t="s">
        <v>87</v>
      </c>
      <c r="AY100" s="19" t="s">
        <v>132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85</v>
      </c>
      <c r="BK100" s="226">
        <f>ROUND(I100*H100,2)</f>
        <v>0</v>
      </c>
      <c r="BL100" s="19" t="s">
        <v>140</v>
      </c>
      <c r="BM100" s="225" t="s">
        <v>168</v>
      </c>
    </row>
    <row r="101" s="2" customFormat="1" ht="16.5" customHeight="1">
      <c r="A101" s="40"/>
      <c r="B101" s="41"/>
      <c r="C101" s="214" t="s">
        <v>169</v>
      </c>
      <c r="D101" s="214" t="s">
        <v>135</v>
      </c>
      <c r="E101" s="215" t="s">
        <v>170</v>
      </c>
      <c r="F101" s="216" t="s">
        <v>171</v>
      </c>
      <c r="G101" s="217" t="s">
        <v>138</v>
      </c>
      <c r="H101" s="218">
        <v>1</v>
      </c>
      <c r="I101" s="219"/>
      <c r="J101" s="220">
        <f>ROUND(I101*H101,2)</f>
        <v>0</v>
      </c>
      <c r="K101" s="216" t="s">
        <v>31</v>
      </c>
      <c r="L101" s="46"/>
      <c r="M101" s="221" t="s">
        <v>31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140</v>
      </c>
      <c r="AT101" s="225" t="s">
        <v>135</v>
      </c>
      <c r="AU101" s="225" t="s">
        <v>87</v>
      </c>
      <c r="AY101" s="19" t="s">
        <v>132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85</v>
      </c>
      <c r="BK101" s="226">
        <f>ROUND(I101*H101,2)</f>
        <v>0</v>
      </c>
      <c r="BL101" s="19" t="s">
        <v>140</v>
      </c>
      <c r="BM101" s="225" t="s">
        <v>172</v>
      </c>
    </row>
    <row r="102" s="2" customFormat="1" ht="16.5" customHeight="1">
      <c r="A102" s="40"/>
      <c r="B102" s="41"/>
      <c r="C102" s="214" t="s">
        <v>173</v>
      </c>
      <c r="D102" s="214" t="s">
        <v>135</v>
      </c>
      <c r="E102" s="215" t="s">
        <v>174</v>
      </c>
      <c r="F102" s="216" t="s">
        <v>175</v>
      </c>
      <c r="G102" s="217" t="s">
        <v>138</v>
      </c>
      <c r="H102" s="218">
        <v>1</v>
      </c>
      <c r="I102" s="219"/>
      <c r="J102" s="220">
        <f>ROUND(I102*H102,2)</f>
        <v>0</v>
      </c>
      <c r="K102" s="216" t="s">
        <v>139</v>
      </c>
      <c r="L102" s="46"/>
      <c r="M102" s="221" t="s">
        <v>31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140</v>
      </c>
      <c r="AT102" s="225" t="s">
        <v>135</v>
      </c>
      <c r="AU102" s="225" t="s">
        <v>87</v>
      </c>
      <c r="AY102" s="19" t="s">
        <v>132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85</v>
      </c>
      <c r="BK102" s="226">
        <f>ROUND(I102*H102,2)</f>
        <v>0</v>
      </c>
      <c r="BL102" s="19" t="s">
        <v>140</v>
      </c>
      <c r="BM102" s="225" t="s">
        <v>176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177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87</v>
      </c>
    </row>
    <row r="104" s="12" customFormat="1" ht="22.8" customHeight="1">
      <c r="A104" s="12"/>
      <c r="B104" s="198"/>
      <c r="C104" s="199"/>
      <c r="D104" s="200" t="s">
        <v>76</v>
      </c>
      <c r="E104" s="212" t="s">
        <v>178</v>
      </c>
      <c r="F104" s="212" t="s">
        <v>179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131</v>
      </c>
      <c r="AT104" s="210" t="s">
        <v>76</v>
      </c>
      <c r="AU104" s="210" t="s">
        <v>85</v>
      </c>
      <c r="AY104" s="209" t="s">
        <v>132</v>
      </c>
      <c r="BK104" s="211">
        <f>SUM(BK105:BK106)</f>
        <v>0</v>
      </c>
    </row>
    <row r="105" s="2" customFormat="1" ht="16.5" customHeight="1">
      <c r="A105" s="40"/>
      <c r="B105" s="41"/>
      <c r="C105" s="214" t="s">
        <v>180</v>
      </c>
      <c r="D105" s="214" t="s">
        <v>135</v>
      </c>
      <c r="E105" s="215" t="s">
        <v>181</v>
      </c>
      <c r="F105" s="216" t="s">
        <v>182</v>
      </c>
      <c r="G105" s="217" t="s">
        <v>138</v>
      </c>
      <c r="H105" s="218">
        <v>1</v>
      </c>
      <c r="I105" s="219"/>
      <c r="J105" s="220">
        <f>ROUND(I105*H105,2)</f>
        <v>0</v>
      </c>
      <c r="K105" s="216" t="s">
        <v>139</v>
      </c>
      <c r="L105" s="46"/>
      <c r="M105" s="221" t="s">
        <v>31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140</v>
      </c>
      <c r="AT105" s="225" t="s">
        <v>135</v>
      </c>
      <c r="AU105" s="225" t="s">
        <v>87</v>
      </c>
      <c r="AY105" s="19" t="s">
        <v>132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85</v>
      </c>
      <c r="BK105" s="226">
        <f>ROUND(I105*H105,2)</f>
        <v>0</v>
      </c>
      <c r="BL105" s="19" t="s">
        <v>140</v>
      </c>
      <c r="BM105" s="225" t="s">
        <v>183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184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87</v>
      </c>
    </row>
    <row r="107" s="12" customFormat="1" ht="22.8" customHeight="1">
      <c r="A107" s="12"/>
      <c r="B107" s="198"/>
      <c r="C107" s="199"/>
      <c r="D107" s="200" t="s">
        <v>76</v>
      </c>
      <c r="E107" s="212" t="s">
        <v>185</v>
      </c>
      <c r="F107" s="212" t="s">
        <v>186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131</v>
      </c>
      <c r="AT107" s="210" t="s">
        <v>76</v>
      </c>
      <c r="AU107" s="210" t="s">
        <v>85</v>
      </c>
      <c r="AY107" s="209" t="s">
        <v>132</v>
      </c>
      <c r="BK107" s="211">
        <f>SUM(BK108:BK109)</f>
        <v>0</v>
      </c>
    </row>
    <row r="108" s="2" customFormat="1" ht="21.75" customHeight="1">
      <c r="A108" s="40"/>
      <c r="B108" s="41"/>
      <c r="C108" s="214" t="s">
        <v>187</v>
      </c>
      <c r="D108" s="214" t="s">
        <v>135</v>
      </c>
      <c r="E108" s="215" t="s">
        <v>188</v>
      </c>
      <c r="F108" s="216" t="s">
        <v>189</v>
      </c>
      <c r="G108" s="217" t="s">
        <v>138</v>
      </c>
      <c r="H108" s="218">
        <v>1</v>
      </c>
      <c r="I108" s="219"/>
      <c r="J108" s="220">
        <f>ROUND(I108*H108,2)</f>
        <v>0</v>
      </c>
      <c r="K108" s="216" t="s">
        <v>139</v>
      </c>
      <c r="L108" s="46"/>
      <c r="M108" s="221" t="s">
        <v>31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140</v>
      </c>
      <c r="AT108" s="225" t="s">
        <v>135</v>
      </c>
      <c r="AU108" s="225" t="s">
        <v>87</v>
      </c>
      <c r="AY108" s="19" t="s">
        <v>132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85</v>
      </c>
      <c r="BK108" s="226">
        <f>ROUND(I108*H108,2)</f>
        <v>0</v>
      </c>
      <c r="BL108" s="19" t="s">
        <v>140</v>
      </c>
      <c r="BM108" s="225" t="s">
        <v>190</v>
      </c>
    </row>
    <row r="109" s="2" customFormat="1">
      <c r="A109" s="40"/>
      <c r="B109" s="41"/>
      <c r="C109" s="42"/>
      <c r="D109" s="227" t="s">
        <v>142</v>
      </c>
      <c r="E109" s="42"/>
      <c r="F109" s="228" t="s">
        <v>191</v>
      </c>
      <c r="G109" s="42"/>
      <c r="H109" s="42"/>
      <c r="I109" s="229"/>
      <c r="J109" s="42"/>
      <c r="K109" s="42"/>
      <c r="L109" s="46"/>
      <c r="M109" s="232"/>
      <c r="N109" s="233"/>
      <c r="O109" s="234"/>
      <c r="P109" s="234"/>
      <c r="Q109" s="234"/>
      <c r="R109" s="234"/>
      <c r="S109" s="234"/>
      <c r="T109" s="235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87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l6CHVWEmY1qynjMgtNO0He+UlkschxJh7B+RrMwlHpbSwoQ48t3scIP3u8IrqkqJyvOZCujgplwR9cDDvcYZEg==" hashValue="LHTQsrjhhArQcgbCwt5la2vql/ZEKvbHQAi+zTod6LFOazQsAuRPWjbqDWbXaWQCrkXZjRv+s5SP/9n4xbyvrA==" algorithmName="SHA-512" password="CC35"/>
  <autoFilter ref="C84:K1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2103000"/>
    <hyperlink ref="F91" r:id="rId2" display="https://podminky.urs.cz/item/CS_URS_2024_01/012203000"/>
    <hyperlink ref="F93" r:id="rId3" display="https://podminky.urs.cz/item/CS_URS_2024_01/012303000"/>
    <hyperlink ref="F95" r:id="rId4" display="https://podminky.urs.cz/item/CS_URS_2024_01/013254000"/>
    <hyperlink ref="F98" r:id="rId5" display="https://podminky.urs.cz/item/CS_URS_2024_01/030001000"/>
    <hyperlink ref="F103" r:id="rId6" display="https://podminky.urs.cz/item/CS_URS_2024_01/045002000"/>
    <hyperlink ref="F106" r:id="rId7" display="https://podminky.urs.cz/item/CS_URS_2024_01/060001000"/>
    <hyperlink ref="F109" r:id="rId8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87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komunikace p.p.č. 1683 – propoj mezi ul. Pletařská a ul. T. G. Masaryka ve Varnsdorfu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193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194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10. 6. 2024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28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4" t="s">
        <v>30</v>
      </c>
      <c r="J17" s="135" t="s">
        <v>31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32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30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34</v>
      </c>
      <c r="E22" s="40"/>
      <c r="F22" s="40"/>
      <c r="G22" s="40"/>
      <c r="H22" s="40"/>
      <c r="I22" s="144" t="s">
        <v>27</v>
      </c>
      <c r="J22" s="135" t="s">
        <v>35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4" t="s">
        <v>30</v>
      </c>
      <c r="J23" s="135" t="s">
        <v>37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39</v>
      </c>
      <c r="E25" s="40"/>
      <c r="F25" s="40"/>
      <c r="G25" s="40"/>
      <c r="H25" s="40"/>
      <c r="I25" s="144" t="s">
        <v>27</v>
      </c>
      <c r="J25" s="135" t="s">
        <v>31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30</v>
      </c>
      <c r="J26" s="135" t="s">
        <v>31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ROUND((SUM(BE96:BE401)),  2)</f>
        <v>0</v>
      </c>
      <c r="G35" s="40"/>
      <c r="H35" s="40"/>
      <c r="I35" s="159">
        <v>0.20999999999999999</v>
      </c>
      <c r="J35" s="158">
        <f>ROUND(((SUM(BE96:BE401))*I35),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ROUND((SUM(BF96:BF401)),  2)</f>
        <v>0</v>
      </c>
      <c r="G36" s="40"/>
      <c r="H36" s="40"/>
      <c r="I36" s="159">
        <v>0.12</v>
      </c>
      <c r="J36" s="158">
        <f>ROUND(((SUM(BF96:BF401))*I36),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ROUND((SUM(BG96:BG401)),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ROUND((SUM(BH96:BH401)),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ROUND((SUM(BI96:BI401)),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komunikace p.p.č. 1683 – propoj mezi ul. Pletařská a ul. T. G. Masaryka ve Varnsdorfu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192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193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1.1 - Komunikace a chodník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k.u. Varnsdorf</v>
      </c>
      <c r="G56" s="42"/>
      <c r="H56" s="42"/>
      <c r="I56" s="34" t="s">
        <v>24</v>
      </c>
      <c r="J56" s="74" t="str">
        <f>IF(J14="","",J14)</f>
        <v>10. 6. 2024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Město Varnsdorf</v>
      </c>
      <c r="G58" s="42"/>
      <c r="H58" s="42"/>
      <c r="I58" s="34" t="s">
        <v>34</v>
      </c>
      <c r="J58" s="38" t="str">
        <f>E23</f>
        <v xml:space="preserve">ProProjekt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Martin Rousek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107</v>
      </c>
      <c r="D61" s="173"/>
      <c r="E61" s="173"/>
      <c r="F61" s="173"/>
      <c r="G61" s="173"/>
      <c r="H61" s="173"/>
      <c r="I61" s="173"/>
      <c r="J61" s="174" t="s">
        <v>108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109</v>
      </c>
    </row>
    <row r="64" s="9" customFormat="1" ht="24.96" customHeight="1">
      <c r="A64" s="9"/>
      <c r="B64" s="176"/>
      <c r="C64" s="177"/>
      <c r="D64" s="178" t="s">
        <v>195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196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197</v>
      </c>
      <c r="E66" s="184"/>
      <c r="F66" s="184"/>
      <c r="G66" s="184"/>
      <c r="H66" s="184"/>
      <c r="I66" s="184"/>
      <c r="J66" s="185">
        <f>J195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198</v>
      </c>
      <c r="E67" s="184"/>
      <c r="F67" s="184"/>
      <c r="G67" s="184"/>
      <c r="H67" s="184"/>
      <c r="I67" s="184"/>
      <c r="J67" s="185">
        <f>J201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199</v>
      </c>
      <c r="E68" s="184"/>
      <c r="F68" s="184"/>
      <c r="G68" s="184"/>
      <c r="H68" s="184"/>
      <c r="I68" s="184"/>
      <c r="J68" s="185">
        <f>J287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200</v>
      </c>
      <c r="E69" s="184"/>
      <c r="F69" s="184"/>
      <c r="G69" s="184"/>
      <c r="H69" s="184"/>
      <c r="I69" s="184"/>
      <c r="J69" s="185">
        <f>J356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201</v>
      </c>
      <c r="E70" s="184"/>
      <c r="F70" s="184"/>
      <c r="G70" s="184"/>
      <c r="H70" s="184"/>
      <c r="I70" s="184"/>
      <c r="J70" s="185">
        <f>J385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202</v>
      </c>
      <c r="E71" s="179"/>
      <c r="F71" s="179"/>
      <c r="G71" s="179"/>
      <c r="H71" s="179"/>
      <c r="I71" s="179"/>
      <c r="J71" s="180">
        <f>J388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203</v>
      </c>
      <c r="E72" s="184"/>
      <c r="F72" s="184"/>
      <c r="G72" s="184"/>
      <c r="H72" s="184"/>
      <c r="I72" s="184"/>
      <c r="J72" s="185">
        <f>J389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204</v>
      </c>
      <c r="E73" s="179"/>
      <c r="F73" s="179"/>
      <c r="G73" s="179"/>
      <c r="H73" s="179"/>
      <c r="I73" s="179"/>
      <c r="J73" s="180">
        <f>J398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205</v>
      </c>
      <c r="E74" s="184"/>
      <c r="F74" s="184"/>
      <c r="G74" s="184"/>
      <c r="H74" s="184"/>
      <c r="I74" s="184"/>
      <c r="J74" s="185">
        <f>J399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Oprava komunikace p.p.č. 1683 – propoj mezi ul. Pletařská a ul. T. G. Masaryka ve Varnsdorfu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104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192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193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1.1 - Komunikace a chodník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F14</f>
        <v>k.u. Varnsdorf</v>
      </c>
      <c r="G90" s="42"/>
      <c r="H90" s="42"/>
      <c r="I90" s="34" t="s">
        <v>24</v>
      </c>
      <c r="J90" s="74" t="str">
        <f>IF(J14="","",J14)</f>
        <v>10. 6. 2024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26</v>
      </c>
      <c r="D92" s="42"/>
      <c r="E92" s="42"/>
      <c r="F92" s="29" t="str">
        <f>E17</f>
        <v>Město Varnsdorf</v>
      </c>
      <c r="G92" s="42"/>
      <c r="H92" s="42"/>
      <c r="I92" s="34" t="s">
        <v>34</v>
      </c>
      <c r="J92" s="38" t="str">
        <f>E23</f>
        <v xml:space="preserve">ProProjekt s.r.o. 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32</v>
      </c>
      <c r="D93" s="42"/>
      <c r="E93" s="42"/>
      <c r="F93" s="29" t="str">
        <f>IF(E20="","",E20)</f>
        <v>Vyplň údaj</v>
      </c>
      <c r="G93" s="42"/>
      <c r="H93" s="42"/>
      <c r="I93" s="34" t="s">
        <v>39</v>
      </c>
      <c r="J93" s="38" t="str">
        <f>E26</f>
        <v>Martin Rousek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117</v>
      </c>
      <c r="D95" s="190" t="s">
        <v>62</v>
      </c>
      <c r="E95" s="190" t="s">
        <v>58</v>
      </c>
      <c r="F95" s="190" t="s">
        <v>59</v>
      </c>
      <c r="G95" s="190" t="s">
        <v>118</v>
      </c>
      <c r="H95" s="190" t="s">
        <v>119</v>
      </c>
      <c r="I95" s="190" t="s">
        <v>120</v>
      </c>
      <c r="J95" s="190" t="s">
        <v>108</v>
      </c>
      <c r="K95" s="191" t="s">
        <v>121</v>
      </c>
      <c r="L95" s="192"/>
      <c r="M95" s="94" t="s">
        <v>31</v>
      </c>
      <c r="N95" s="95" t="s">
        <v>47</v>
      </c>
      <c r="O95" s="95" t="s">
        <v>122</v>
      </c>
      <c r="P95" s="95" t="s">
        <v>123</v>
      </c>
      <c r="Q95" s="95" t="s">
        <v>124</v>
      </c>
      <c r="R95" s="95" t="s">
        <v>125</v>
      </c>
      <c r="S95" s="95" t="s">
        <v>126</v>
      </c>
      <c r="T95" s="96" t="s">
        <v>127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128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P97+P388+P398</f>
        <v>0</v>
      </c>
      <c r="Q96" s="98"/>
      <c r="R96" s="195">
        <f>R97+R388+R398</f>
        <v>130.17514750000004</v>
      </c>
      <c r="S96" s="98"/>
      <c r="T96" s="196">
        <f>T97+T388+T398</f>
        <v>350.03892500000001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76</v>
      </c>
      <c r="AU96" s="19" t="s">
        <v>109</v>
      </c>
      <c r="BK96" s="197">
        <f>BK97+BK388+BK398</f>
        <v>0</v>
      </c>
    </row>
    <row r="97" s="12" customFormat="1" ht="25.92" customHeight="1">
      <c r="A97" s="12"/>
      <c r="B97" s="198"/>
      <c r="C97" s="199"/>
      <c r="D97" s="200" t="s">
        <v>76</v>
      </c>
      <c r="E97" s="201" t="s">
        <v>206</v>
      </c>
      <c r="F97" s="201" t="s">
        <v>207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P98+P195+P201+P287+P356+P385</f>
        <v>0</v>
      </c>
      <c r="Q97" s="206"/>
      <c r="R97" s="207">
        <f>R98+R195+R201+R287+R356+R385</f>
        <v>130.16704750000002</v>
      </c>
      <c r="S97" s="206"/>
      <c r="T97" s="208">
        <f>T98+T195+T201+T287+T356+T385</f>
        <v>350.03892500000001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85</v>
      </c>
      <c r="AT97" s="210" t="s">
        <v>76</v>
      </c>
      <c r="AU97" s="210" t="s">
        <v>77</v>
      </c>
      <c r="AY97" s="209" t="s">
        <v>132</v>
      </c>
      <c r="BK97" s="211">
        <f>BK98+BK195+BK201+BK287+BK356+BK385</f>
        <v>0</v>
      </c>
    </row>
    <row r="98" s="12" customFormat="1" ht="22.8" customHeight="1">
      <c r="A98" s="12"/>
      <c r="B98" s="198"/>
      <c r="C98" s="199"/>
      <c r="D98" s="200" t="s">
        <v>76</v>
      </c>
      <c r="E98" s="212" t="s">
        <v>85</v>
      </c>
      <c r="F98" s="212" t="s">
        <v>208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SUM(P99:P194)</f>
        <v>0</v>
      </c>
      <c r="Q98" s="206"/>
      <c r="R98" s="207">
        <f>SUM(R99:R194)</f>
        <v>0</v>
      </c>
      <c r="S98" s="206"/>
      <c r="T98" s="208">
        <f>SUM(T99:T194)</f>
        <v>346.32999999999998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85</v>
      </c>
      <c r="AT98" s="210" t="s">
        <v>76</v>
      </c>
      <c r="AU98" s="210" t="s">
        <v>85</v>
      </c>
      <c r="AY98" s="209" t="s">
        <v>132</v>
      </c>
      <c r="BK98" s="211">
        <f>SUM(BK99:BK194)</f>
        <v>0</v>
      </c>
    </row>
    <row r="99" s="2" customFormat="1" ht="24.15" customHeight="1">
      <c r="A99" s="40"/>
      <c r="B99" s="41"/>
      <c r="C99" s="214" t="s">
        <v>85</v>
      </c>
      <c r="D99" s="214" t="s">
        <v>135</v>
      </c>
      <c r="E99" s="215" t="s">
        <v>209</v>
      </c>
      <c r="F99" s="216" t="s">
        <v>210</v>
      </c>
      <c r="G99" s="217" t="s">
        <v>211</v>
      </c>
      <c r="H99" s="218">
        <v>7.7999999999999998</v>
      </c>
      <c r="I99" s="219"/>
      <c r="J99" s="220">
        <f>ROUND(I99*H99,2)</f>
        <v>0</v>
      </c>
      <c r="K99" s="216" t="s">
        <v>139</v>
      </c>
      <c r="L99" s="46"/>
      <c r="M99" s="221" t="s">
        <v>31</v>
      </c>
      <c r="N99" s="222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153</v>
      </c>
      <c r="AT99" s="225" t="s">
        <v>135</v>
      </c>
      <c r="AU99" s="225" t="s">
        <v>87</v>
      </c>
      <c r="AY99" s="19" t="s">
        <v>132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85</v>
      </c>
      <c r="BK99" s="226">
        <f>ROUND(I99*H99,2)</f>
        <v>0</v>
      </c>
      <c r="BL99" s="19" t="s">
        <v>153</v>
      </c>
      <c r="BM99" s="225" t="s">
        <v>212</v>
      </c>
    </row>
    <row r="100" s="2" customFormat="1">
      <c r="A100" s="40"/>
      <c r="B100" s="41"/>
      <c r="C100" s="42"/>
      <c r="D100" s="227" t="s">
        <v>142</v>
      </c>
      <c r="E100" s="42"/>
      <c r="F100" s="228" t="s">
        <v>213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87</v>
      </c>
    </row>
    <row r="101" s="13" customFormat="1">
      <c r="A101" s="13"/>
      <c r="B101" s="236"/>
      <c r="C101" s="237"/>
      <c r="D101" s="238" t="s">
        <v>214</v>
      </c>
      <c r="E101" s="239" t="s">
        <v>31</v>
      </c>
      <c r="F101" s="240" t="s">
        <v>215</v>
      </c>
      <c r="G101" s="237"/>
      <c r="H101" s="241">
        <v>7.7999999999999998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214</v>
      </c>
      <c r="AU101" s="247" t="s">
        <v>87</v>
      </c>
      <c r="AV101" s="13" t="s">
        <v>87</v>
      </c>
      <c r="AW101" s="13" t="s">
        <v>38</v>
      </c>
      <c r="AX101" s="13" t="s">
        <v>85</v>
      </c>
      <c r="AY101" s="247" t="s">
        <v>132</v>
      </c>
    </row>
    <row r="102" s="2" customFormat="1" ht="37.8" customHeight="1">
      <c r="A102" s="40"/>
      <c r="B102" s="41"/>
      <c r="C102" s="214" t="s">
        <v>87</v>
      </c>
      <c r="D102" s="214" t="s">
        <v>135</v>
      </c>
      <c r="E102" s="215" t="s">
        <v>216</v>
      </c>
      <c r="F102" s="216" t="s">
        <v>217</v>
      </c>
      <c r="G102" s="217" t="s">
        <v>211</v>
      </c>
      <c r="H102" s="218">
        <v>6</v>
      </c>
      <c r="I102" s="219"/>
      <c r="J102" s="220">
        <f>ROUND(I102*H102,2)</f>
        <v>0</v>
      </c>
      <c r="K102" s="216" t="s">
        <v>139</v>
      </c>
      <c r="L102" s="46"/>
      <c r="M102" s="221" t="s">
        <v>31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0.26000000000000001</v>
      </c>
      <c r="T102" s="224">
        <f>S102*H102</f>
        <v>1.5600000000000001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135</v>
      </c>
      <c r="AU102" s="225" t="s">
        <v>87</v>
      </c>
      <c r="AY102" s="19" t="s">
        <v>132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85</v>
      </c>
      <c r="BK102" s="226">
        <f>ROUND(I102*H102,2)</f>
        <v>0</v>
      </c>
      <c r="BL102" s="19" t="s">
        <v>153</v>
      </c>
      <c r="BM102" s="225" t="s">
        <v>218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219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87</v>
      </c>
    </row>
    <row r="104" s="13" customFormat="1">
      <c r="A104" s="13"/>
      <c r="B104" s="236"/>
      <c r="C104" s="237"/>
      <c r="D104" s="238" t="s">
        <v>214</v>
      </c>
      <c r="E104" s="239" t="s">
        <v>31</v>
      </c>
      <c r="F104" s="240" t="s">
        <v>220</v>
      </c>
      <c r="G104" s="237"/>
      <c r="H104" s="241">
        <v>6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214</v>
      </c>
      <c r="AU104" s="247" t="s">
        <v>87</v>
      </c>
      <c r="AV104" s="13" t="s">
        <v>87</v>
      </c>
      <c r="AW104" s="13" t="s">
        <v>38</v>
      </c>
      <c r="AX104" s="13" t="s">
        <v>85</v>
      </c>
      <c r="AY104" s="247" t="s">
        <v>132</v>
      </c>
    </row>
    <row r="105" s="2" customFormat="1" ht="37.8" customHeight="1">
      <c r="A105" s="40"/>
      <c r="B105" s="41"/>
      <c r="C105" s="214" t="s">
        <v>148</v>
      </c>
      <c r="D105" s="214" t="s">
        <v>135</v>
      </c>
      <c r="E105" s="215" t="s">
        <v>221</v>
      </c>
      <c r="F105" s="216" t="s">
        <v>222</v>
      </c>
      <c r="G105" s="217" t="s">
        <v>211</v>
      </c>
      <c r="H105" s="218">
        <v>540</v>
      </c>
      <c r="I105" s="219"/>
      <c r="J105" s="220">
        <f>ROUND(I105*H105,2)</f>
        <v>0</v>
      </c>
      <c r="K105" s="216" t="s">
        <v>139</v>
      </c>
      <c r="L105" s="46"/>
      <c r="M105" s="221" t="s">
        <v>31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0.44</v>
      </c>
      <c r="T105" s="224">
        <f>S105*H105</f>
        <v>237.59999999999999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135</v>
      </c>
      <c r="AU105" s="225" t="s">
        <v>87</v>
      </c>
      <c r="AY105" s="19" t="s">
        <v>132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85</v>
      </c>
      <c r="BK105" s="226">
        <f>ROUND(I105*H105,2)</f>
        <v>0</v>
      </c>
      <c r="BL105" s="19" t="s">
        <v>153</v>
      </c>
      <c r="BM105" s="225" t="s">
        <v>223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224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87</v>
      </c>
    </row>
    <row r="107" s="13" customFormat="1">
      <c r="A107" s="13"/>
      <c r="B107" s="236"/>
      <c r="C107" s="237"/>
      <c r="D107" s="238" t="s">
        <v>214</v>
      </c>
      <c r="E107" s="239" t="s">
        <v>31</v>
      </c>
      <c r="F107" s="240" t="s">
        <v>225</v>
      </c>
      <c r="G107" s="237"/>
      <c r="H107" s="241">
        <v>540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214</v>
      </c>
      <c r="AU107" s="247" t="s">
        <v>87</v>
      </c>
      <c r="AV107" s="13" t="s">
        <v>87</v>
      </c>
      <c r="AW107" s="13" t="s">
        <v>38</v>
      </c>
      <c r="AX107" s="13" t="s">
        <v>85</v>
      </c>
      <c r="AY107" s="247" t="s">
        <v>132</v>
      </c>
    </row>
    <row r="108" s="2" customFormat="1" ht="37.8" customHeight="1">
      <c r="A108" s="40"/>
      <c r="B108" s="41"/>
      <c r="C108" s="214" t="s">
        <v>153</v>
      </c>
      <c r="D108" s="214" t="s">
        <v>135</v>
      </c>
      <c r="E108" s="215" t="s">
        <v>226</v>
      </c>
      <c r="F108" s="216" t="s">
        <v>227</v>
      </c>
      <c r="G108" s="217" t="s">
        <v>211</v>
      </c>
      <c r="H108" s="218">
        <v>5</v>
      </c>
      <c r="I108" s="219"/>
      <c r="J108" s="220">
        <f>ROUND(I108*H108,2)</f>
        <v>0</v>
      </c>
      <c r="K108" s="216" t="s">
        <v>139</v>
      </c>
      <c r="L108" s="46"/>
      <c r="M108" s="221" t="s">
        <v>31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0.17000000000000001</v>
      </c>
      <c r="T108" s="224">
        <f>S108*H108</f>
        <v>0.85000000000000009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153</v>
      </c>
      <c r="AT108" s="225" t="s">
        <v>135</v>
      </c>
      <c r="AU108" s="225" t="s">
        <v>87</v>
      </c>
      <c r="AY108" s="19" t="s">
        <v>132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85</v>
      </c>
      <c r="BK108" s="226">
        <f>ROUND(I108*H108,2)</f>
        <v>0</v>
      </c>
      <c r="BL108" s="19" t="s">
        <v>153</v>
      </c>
      <c r="BM108" s="225" t="s">
        <v>228</v>
      </c>
    </row>
    <row r="109" s="2" customFormat="1">
      <c r="A109" s="40"/>
      <c r="B109" s="41"/>
      <c r="C109" s="42"/>
      <c r="D109" s="227" t="s">
        <v>142</v>
      </c>
      <c r="E109" s="42"/>
      <c r="F109" s="228" t="s">
        <v>229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87</v>
      </c>
    </row>
    <row r="110" s="13" customFormat="1">
      <c r="A110" s="13"/>
      <c r="B110" s="236"/>
      <c r="C110" s="237"/>
      <c r="D110" s="238" t="s">
        <v>214</v>
      </c>
      <c r="E110" s="239" t="s">
        <v>31</v>
      </c>
      <c r="F110" s="240" t="s">
        <v>230</v>
      </c>
      <c r="G110" s="237"/>
      <c r="H110" s="241">
        <v>5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214</v>
      </c>
      <c r="AU110" s="247" t="s">
        <v>87</v>
      </c>
      <c r="AV110" s="13" t="s">
        <v>87</v>
      </c>
      <c r="AW110" s="13" t="s">
        <v>38</v>
      </c>
      <c r="AX110" s="13" t="s">
        <v>85</v>
      </c>
      <c r="AY110" s="247" t="s">
        <v>132</v>
      </c>
    </row>
    <row r="111" s="2" customFormat="1" ht="37.8" customHeight="1">
      <c r="A111" s="40"/>
      <c r="B111" s="41"/>
      <c r="C111" s="214" t="s">
        <v>131</v>
      </c>
      <c r="D111" s="214" t="s">
        <v>135</v>
      </c>
      <c r="E111" s="215" t="s">
        <v>231</v>
      </c>
      <c r="F111" s="216" t="s">
        <v>232</v>
      </c>
      <c r="G111" s="217" t="s">
        <v>211</v>
      </c>
      <c r="H111" s="218">
        <v>133.25</v>
      </c>
      <c r="I111" s="219"/>
      <c r="J111" s="220">
        <f>ROUND(I111*H111,2)</f>
        <v>0</v>
      </c>
      <c r="K111" s="216" t="s">
        <v>139</v>
      </c>
      <c r="L111" s="46"/>
      <c r="M111" s="221" t="s">
        <v>31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0.28999999999999998</v>
      </c>
      <c r="T111" s="224">
        <f>S111*H111</f>
        <v>38.642499999999998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135</v>
      </c>
      <c r="AU111" s="225" t="s">
        <v>87</v>
      </c>
      <c r="AY111" s="19" t="s">
        <v>132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85</v>
      </c>
      <c r="BK111" s="226">
        <f>ROUND(I111*H111,2)</f>
        <v>0</v>
      </c>
      <c r="BL111" s="19" t="s">
        <v>153</v>
      </c>
      <c r="BM111" s="225" t="s">
        <v>233</v>
      </c>
    </row>
    <row r="112" s="2" customFormat="1">
      <c r="A112" s="40"/>
      <c r="B112" s="41"/>
      <c r="C112" s="42"/>
      <c r="D112" s="227" t="s">
        <v>142</v>
      </c>
      <c r="E112" s="42"/>
      <c r="F112" s="228" t="s">
        <v>234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87</v>
      </c>
    </row>
    <row r="113" s="13" customFormat="1">
      <c r="A113" s="13"/>
      <c r="B113" s="236"/>
      <c r="C113" s="237"/>
      <c r="D113" s="238" t="s">
        <v>214</v>
      </c>
      <c r="E113" s="239" t="s">
        <v>31</v>
      </c>
      <c r="F113" s="240" t="s">
        <v>235</v>
      </c>
      <c r="G113" s="237"/>
      <c r="H113" s="241">
        <v>50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214</v>
      </c>
      <c r="AU113" s="247" t="s">
        <v>87</v>
      </c>
      <c r="AV113" s="13" t="s">
        <v>87</v>
      </c>
      <c r="AW113" s="13" t="s">
        <v>38</v>
      </c>
      <c r="AX113" s="13" t="s">
        <v>77</v>
      </c>
      <c r="AY113" s="247" t="s">
        <v>132</v>
      </c>
    </row>
    <row r="114" s="13" customFormat="1">
      <c r="A114" s="13"/>
      <c r="B114" s="236"/>
      <c r="C114" s="237"/>
      <c r="D114" s="238" t="s">
        <v>214</v>
      </c>
      <c r="E114" s="239" t="s">
        <v>31</v>
      </c>
      <c r="F114" s="240" t="s">
        <v>236</v>
      </c>
      <c r="G114" s="237"/>
      <c r="H114" s="241">
        <v>75</v>
      </c>
      <c r="I114" s="242"/>
      <c r="J114" s="237"/>
      <c r="K114" s="237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214</v>
      </c>
      <c r="AU114" s="247" t="s">
        <v>87</v>
      </c>
      <c r="AV114" s="13" t="s">
        <v>87</v>
      </c>
      <c r="AW114" s="13" t="s">
        <v>38</v>
      </c>
      <c r="AX114" s="13" t="s">
        <v>77</v>
      </c>
      <c r="AY114" s="247" t="s">
        <v>132</v>
      </c>
    </row>
    <row r="115" s="13" customFormat="1">
      <c r="A115" s="13"/>
      <c r="B115" s="236"/>
      <c r="C115" s="237"/>
      <c r="D115" s="238" t="s">
        <v>214</v>
      </c>
      <c r="E115" s="239" t="s">
        <v>31</v>
      </c>
      <c r="F115" s="240" t="s">
        <v>220</v>
      </c>
      <c r="G115" s="237"/>
      <c r="H115" s="241">
        <v>6</v>
      </c>
      <c r="I115" s="242"/>
      <c r="J115" s="237"/>
      <c r="K115" s="237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214</v>
      </c>
      <c r="AU115" s="247" t="s">
        <v>87</v>
      </c>
      <c r="AV115" s="13" t="s">
        <v>87</v>
      </c>
      <c r="AW115" s="13" t="s">
        <v>38</v>
      </c>
      <c r="AX115" s="13" t="s">
        <v>77</v>
      </c>
      <c r="AY115" s="247" t="s">
        <v>132</v>
      </c>
    </row>
    <row r="116" s="13" customFormat="1">
      <c r="A116" s="13"/>
      <c r="B116" s="236"/>
      <c r="C116" s="237"/>
      <c r="D116" s="238" t="s">
        <v>214</v>
      </c>
      <c r="E116" s="239" t="s">
        <v>31</v>
      </c>
      <c r="F116" s="240" t="s">
        <v>237</v>
      </c>
      <c r="G116" s="237"/>
      <c r="H116" s="241">
        <v>2.25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214</v>
      </c>
      <c r="AU116" s="247" t="s">
        <v>87</v>
      </c>
      <c r="AV116" s="13" t="s">
        <v>87</v>
      </c>
      <c r="AW116" s="13" t="s">
        <v>38</v>
      </c>
      <c r="AX116" s="13" t="s">
        <v>77</v>
      </c>
      <c r="AY116" s="247" t="s">
        <v>132</v>
      </c>
    </row>
    <row r="117" s="14" customFormat="1">
      <c r="A117" s="14"/>
      <c r="B117" s="248"/>
      <c r="C117" s="249"/>
      <c r="D117" s="238" t="s">
        <v>214</v>
      </c>
      <c r="E117" s="250" t="s">
        <v>31</v>
      </c>
      <c r="F117" s="251" t="s">
        <v>238</v>
      </c>
      <c r="G117" s="249"/>
      <c r="H117" s="252">
        <v>133.25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214</v>
      </c>
      <c r="AU117" s="258" t="s">
        <v>87</v>
      </c>
      <c r="AV117" s="14" t="s">
        <v>153</v>
      </c>
      <c r="AW117" s="14" t="s">
        <v>38</v>
      </c>
      <c r="AX117" s="14" t="s">
        <v>85</v>
      </c>
      <c r="AY117" s="258" t="s">
        <v>132</v>
      </c>
    </row>
    <row r="118" s="2" customFormat="1" ht="33" customHeight="1">
      <c r="A118" s="40"/>
      <c r="B118" s="41"/>
      <c r="C118" s="214" t="s">
        <v>165</v>
      </c>
      <c r="D118" s="214" t="s">
        <v>135</v>
      </c>
      <c r="E118" s="215" t="s">
        <v>239</v>
      </c>
      <c r="F118" s="216" t="s">
        <v>240</v>
      </c>
      <c r="G118" s="217" t="s">
        <v>211</v>
      </c>
      <c r="H118" s="218">
        <v>5</v>
      </c>
      <c r="I118" s="219"/>
      <c r="J118" s="220">
        <f>ROUND(I118*H118,2)</f>
        <v>0</v>
      </c>
      <c r="K118" s="216" t="s">
        <v>139</v>
      </c>
      <c r="L118" s="46"/>
      <c r="M118" s="221" t="s">
        <v>31</v>
      </c>
      <c r="N118" s="222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0.23999999999999999</v>
      </c>
      <c r="T118" s="224">
        <f>S118*H118</f>
        <v>1.2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135</v>
      </c>
      <c r="AU118" s="225" t="s">
        <v>87</v>
      </c>
      <c r="AY118" s="19" t="s">
        <v>132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85</v>
      </c>
      <c r="BK118" s="226">
        <f>ROUND(I118*H118,2)</f>
        <v>0</v>
      </c>
      <c r="BL118" s="19" t="s">
        <v>153</v>
      </c>
      <c r="BM118" s="225" t="s">
        <v>241</v>
      </c>
    </row>
    <row r="119" s="2" customFormat="1">
      <c r="A119" s="40"/>
      <c r="B119" s="41"/>
      <c r="C119" s="42"/>
      <c r="D119" s="227" t="s">
        <v>142</v>
      </c>
      <c r="E119" s="42"/>
      <c r="F119" s="228" t="s">
        <v>242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142</v>
      </c>
      <c r="AU119" s="19" t="s">
        <v>87</v>
      </c>
    </row>
    <row r="120" s="13" customFormat="1">
      <c r="A120" s="13"/>
      <c r="B120" s="236"/>
      <c r="C120" s="237"/>
      <c r="D120" s="238" t="s">
        <v>214</v>
      </c>
      <c r="E120" s="239" t="s">
        <v>31</v>
      </c>
      <c r="F120" s="240" t="s">
        <v>230</v>
      </c>
      <c r="G120" s="237"/>
      <c r="H120" s="241">
        <v>5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214</v>
      </c>
      <c r="AU120" s="247" t="s">
        <v>87</v>
      </c>
      <c r="AV120" s="13" t="s">
        <v>87</v>
      </c>
      <c r="AW120" s="13" t="s">
        <v>38</v>
      </c>
      <c r="AX120" s="13" t="s">
        <v>85</v>
      </c>
      <c r="AY120" s="247" t="s">
        <v>132</v>
      </c>
    </row>
    <row r="121" s="2" customFormat="1" ht="33" customHeight="1">
      <c r="A121" s="40"/>
      <c r="B121" s="41"/>
      <c r="C121" s="214" t="s">
        <v>169</v>
      </c>
      <c r="D121" s="214" t="s">
        <v>135</v>
      </c>
      <c r="E121" s="215" t="s">
        <v>243</v>
      </c>
      <c r="F121" s="216" t="s">
        <v>244</v>
      </c>
      <c r="G121" s="217" t="s">
        <v>211</v>
      </c>
      <c r="H121" s="218">
        <v>5</v>
      </c>
      <c r="I121" s="219"/>
      <c r="J121" s="220">
        <f>ROUND(I121*H121,2)</f>
        <v>0</v>
      </c>
      <c r="K121" s="216" t="s">
        <v>139</v>
      </c>
      <c r="L121" s="46"/>
      <c r="M121" s="221" t="s">
        <v>31</v>
      </c>
      <c r="N121" s="222" t="s">
        <v>48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0.098000000000000004</v>
      </c>
      <c r="T121" s="224">
        <f>S121*H121</f>
        <v>0.48999999999999999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153</v>
      </c>
      <c r="AT121" s="225" t="s">
        <v>135</v>
      </c>
      <c r="AU121" s="225" t="s">
        <v>87</v>
      </c>
      <c r="AY121" s="19" t="s">
        <v>132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85</v>
      </c>
      <c r="BK121" s="226">
        <f>ROUND(I121*H121,2)</f>
        <v>0</v>
      </c>
      <c r="BL121" s="19" t="s">
        <v>153</v>
      </c>
      <c r="BM121" s="225" t="s">
        <v>245</v>
      </c>
    </row>
    <row r="122" s="2" customFormat="1">
      <c r="A122" s="40"/>
      <c r="B122" s="41"/>
      <c r="C122" s="42"/>
      <c r="D122" s="227" t="s">
        <v>142</v>
      </c>
      <c r="E122" s="42"/>
      <c r="F122" s="228" t="s">
        <v>246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87</v>
      </c>
    </row>
    <row r="123" s="13" customFormat="1">
      <c r="A123" s="13"/>
      <c r="B123" s="236"/>
      <c r="C123" s="237"/>
      <c r="D123" s="238" t="s">
        <v>214</v>
      </c>
      <c r="E123" s="239" t="s">
        <v>31</v>
      </c>
      <c r="F123" s="240" t="s">
        <v>230</v>
      </c>
      <c r="G123" s="237"/>
      <c r="H123" s="241">
        <v>5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214</v>
      </c>
      <c r="AU123" s="247" t="s">
        <v>87</v>
      </c>
      <c r="AV123" s="13" t="s">
        <v>87</v>
      </c>
      <c r="AW123" s="13" t="s">
        <v>38</v>
      </c>
      <c r="AX123" s="13" t="s">
        <v>85</v>
      </c>
      <c r="AY123" s="247" t="s">
        <v>132</v>
      </c>
    </row>
    <row r="124" s="2" customFormat="1" ht="33" customHeight="1">
      <c r="A124" s="40"/>
      <c r="B124" s="41"/>
      <c r="C124" s="214" t="s">
        <v>173</v>
      </c>
      <c r="D124" s="214" t="s">
        <v>135</v>
      </c>
      <c r="E124" s="215" t="s">
        <v>247</v>
      </c>
      <c r="F124" s="216" t="s">
        <v>248</v>
      </c>
      <c r="G124" s="217" t="s">
        <v>211</v>
      </c>
      <c r="H124" s="218">
        <v>127.25</v>
      </c>
      <c r="I124" s="219"/>
      <c r="J124" s="220">
        <f>ROUND(I124*H124,2)</f>
        <v>0</v>
      </c>
      <c r="K124" s="216" t="s">
        <v>139</v>
      </c>
      <c r="L124" s="46"/>
      <c r="M124" s="221" t="s">
        <v>31</v>
      </c>
      <c r="N124" s="222" t="s">
        <v>48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0.45000000000000001</v>
      </c>
      <c r="T124" s="224">
        <f>S124*H124</f>
        <v>57.262500000000003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153</v>
      </c>
      <c r="AT124" s="225" t="s">
        <v>135</v>
      </c>
      <c r="AU124" s="225" t="s">
        <v>87</v>
      </c>
      <c r="AY124" s="19" t="s">
        <v>132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85</v>
      </c>
      <c r="BK124" s="226">
        <f>ROUND(I124*H124,2)</f>
        <v>0</v>
      </c>
      <c r="BL124" s="19" t="s">
        <v>153</v>
      </c>
      <c r="BM124" s="225" t="s">
        <v>249</v>
      </c>
    </row>
    <row r="125" s="2" customFormat="1">
      <c r="A125" s="40"/>
      <c r="B125" s="41"/>
      <c r="C125" s="42"/>
      <c r="D125" s="227" t="s">
        <v>142</v>
      </c>
      <c r="E125" s="42"/>
      <c r="F125" s="228" t="s">
        <v>250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87</v>
      </c>
    </row>
    <row r="126" s="13" customFormat="1">
      <c r="A126" s="13"/>
      <c r="B126" s="236"/>
      <c r="C126" s="237"/>
      <c r="D126" s="238" t="s">
        <v>214</v>
      </c>
      <c r="E126" s="239" t="s">
        <v>31</v>
      </c>
      <c r="F126" s="240" t="s">
        <v>235</v>
      </c>
      <c r="G126" s="237"/>
      <c r="H126" s="241">
        <v>50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214</v>
      </c>
      <c r="AU126" s="247" t="s">
        <v>87</v>
      </c>
      <c r="AV126" s="13" t="s">
        <v>87</v>
      </c>
      <c r="AW126" s="13" t="s">
        <v>38</v>
      </c>
      <c r="AX126" s="13" t="s">
        <v>77</v>
      </c>
      <c r="AY126" s="247" t="s">
        <v>132</v>
      </c>
    </row>
    <row r="127" s="13" customFormat="1">
      <c r="A127" s="13"/>
      <c r="B127" s="236"/>
      <c r="C127" s="237"/>
      <c r="D127" s="238" t="s">
        <v>214</v>
      </c>
      <c r="E127" s="239" t="s">
        <v>31</v>
      </c>
      <c r="F127" s="240" t="s">
        <v>236</v>
      </c>
      <c r="G127" s="237"/>
      <c r="H127" s="241">
        <v>75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214</v>
      </c>
      <c r="AU127" s="247" t="s">
        <v>87</v>
      </c>
      <c r="AV127" s="13" t="s">
        <v>87</v>
      </c>
      <c r="AW127" s="13" t="s">
        <v>38</v>
      </c>
      <c r="AX127" s="13" t="s">
        <v>77</v>
      </c>
      <c r="AY127" s="247" t="s">
        <v>132</v>
      </c>
    </row>
    <row r="128" s="13" customFormat="1">
      <c r="A128" s="13"/>
      <c r="B128" s="236"/>
      <c r="C128" s="237"/>
      <c r="D128" s="238" t="s">
        <v>214</v>
      </c>
      <c r="E128" s="239" t="s">
        <v>31</v>
      </c>
      <c r="F128" s="240" t="s">
        <v>237</v>
      </c>
      <c r="G128" s="237"/>
      <c r="H128" s="241">
        <v>2.25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214</v>
      </c>
      <c r="AU128" s="247" t="s">
        <v>87</v>
      </c>
      <c r="AV128" s="13" t="s">
        <v>87</v>
      </c>
      <c r="AW128" s="13" t="s">
        <v>38</v>
      </c>
      <c r="AX128" s="13" t="s">
        <v>77</v>
      </c>
      <c r="AY128" s="247" t="s">
        <v>132</v>
      </c>
    </row>
    <row r="129" s="14" customFormat="1">
      <c r="A129" s="14"/>
      <c r="B129" s="248"/>
      <c r="C129" s="249"/>
      <c r="D129" s="238" t="s">
        <v>214</v>
      </c>
      <c r="E129" s="250" t="s">
        <v>31</v>
      </c>
      <c r="F129" s="251" t="s">
        <v>238</v>
      </c>
      <c r="G129" s="249"/>
      <c r="H129" s="252">
        <v>127.25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214</v>
      </c>
      <c r="AU129" s="258" t="s">
        <v>87</v>
      </c>
      <c r="AV129" s="14" t="s">
        <v>153</v>
      </c>
      <c r="AW129" s="14" t="s">
        <v>38</v>
      </c>
      <c r="AX129" s="14" t="s">
        <v>85</v>
      </c>
      <c r="AY129" s="258" t="s">
        <v>132</v>
      </c>
    </row>
    <row r="130" s="2" customFormat="1" ht="24.15" customHeight="1">
      <c r="A130" s="40"/>
      <c r="B130" s="41"/>
      <c r="C130" s="214" t="s">
        <v>180</v>
      </c>
      <c r="D130" s="214" t="s">
        <v>135</v>
      </c>
      <c r="E130" s="215" t="s">
        <v>251</v>
      </c>
      <c r="F130" s="216" t="s">
        <v>252</v>
      </c>
      <c r="G130" s="217" t="s">
        <v>253</v>
      </c>
      <c r="H130" s="218">
        <v>12.5</v>
      </c>
      <c r="I130" s="219"/>
      <c r="J130" s="220">
        <f>ROUND(I130*H130,2)</f>
        <v>0</v>
      </c>
      <c r="K130" s="216" t="s">
        <v>139</v>
      </c>
      <c r="L130" s="46"/>
      <c r="M130" s="221" t="s">
        <v>31</v>
      </c>
      <c r="N130" s="222" t="s">
        <v>48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0.28999999999999998</v>
      </c>
      <c r="T130" s="224">
        <f>S130*H130</f>
        <v>3.6249999999999996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153</v>
      </c>
      <c r="AT130" s="225" t="s">
        <v>135</v>
      </c>
      <c r="AU130" s="225" t="s">
        <v>87</v>
      </c>
      <c r="AY130" s="19" t="s">
        <v>132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85</v>
      </c>
      <c r="BK130" s="226">
        <f>ROUND(I130*H130,2)</f>
        <v>0</v>
      </c>
      <c r="BL130" s="19" t="s">
        <v>153</v>
      </c>
      <c r="BM130" s="225" t="s">
        <v>254</v>
      </c>
    </row>
    <row r="131" s="2" customFormat="1">
      <c r="A131" s="40"/>
      <c r="B131" s="41"/>
      <c r="C131" s="42"/>
      <c r="D131" s="227" t="s">
        <v>142</v>
      </c>
      <c r="E131" s="42"/>
      <c r="F131" s="228" t="s">
        <v>255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87</v>
      </c>
    </row>
    <row r="132" s="13" customFormat="1">
      <c r="A132" s="13"/>
      <c r="B132" s="236"/>
      <c r="C132" s="237"/>
      <c r="D132" s="238" t="s">
        <v>214</v>
      </c>
      <c r="E132" s="239" t="s">
        <v>31</v>
      </c>
      <c r="F132" s="240" t="s">
        <v>256</v>
      </c>
      <c r="G132" s="237"/>
      <c r="H132" s="241">
        <v>4.5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214</v>
      </c>
      <c r="AU132" s="247" t="s">
        <v>87</v>
      </c>
      <c r="AV132" s="13" t="s">
        <v>87</v>
      </c>
      <c r="AW132" s="13" t="s">
        <v>38</v>
      </c>
      <c r="AX132" s="13" t="s">
        <v>77</v>
      </c>
      <c r="AY132" s="247" t="s">
        <v>132</v>
      </c>
    </row>
    <row r="133" s="13" customFormat="1">
      <c r="A133" s="13"/>
      <c r="B133" s="236"/>
      <c r="C133" s="237"/>
      <c r="D133" s="238" t="s">
        <v>214</v>
      </c>
      <c r="E133" s="239" t="s">
        <v>31</v>
      </c>
      <c r="F133" s="240" t="s">
        <v>257</v>
      </c>
      <c r="G133" s="237"/>
      <c r="H133" s="241">
        <v>8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214</v>
      </c>
      <c r="AU133" s="247" t="s">
        <v>87</v>
      </c>
      <c r="AV133" s="13" t="s">
        <v>87</v>
      </c>
      <c r="AW133" s="13" t="s">
        <v>38</v>
      </c>
      <c r="AX133" s="13" t="s">
        <v>77</v>
      </c>
      <c r="AY133" s="247" t="s">
        <v>132</v>
      </c>
    </row>
    <row r="134" s="14" customFormat="1">
      <c r="A134" s="14"/>
      <c r="B134" s="248"/>
      <c r="C134" s="249"/>
      <c r="D134" s="238" t="s">
        <v>214</v>
      </c>
      <c r="E134" s="250" t="s">
        <v>31</v>
      </c>
      <c r="F134" s="251" t="s">
        <v>238</v>
      </c>
      <c r="G134" s="249"/>
      <c r="H134" s="252">
        <v>12.5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214</v>
      </c>
      <c r="AU134" s="258" t="s">
        <v>87</v>
      </c>
      <c r="AV134" s="14" t="s">
        <v>153</v>
      </c>
      <c r="AW134" s="14" t="s">
        <v>38</v>
      </c>
      <c r="AX134" s="14" t="s">
        <v>85</v>
      </c>
      <c r="AY134" s="258" t="s">
        <v>132</v>
      </c>
    </row>
    <row r="135" s="2" customFormat="1" ht="24.15" customHeight="1">
      <c r="A135" s="40"/>
      <c r="B135" s="41"/>
      <c r="C135" s="214" t="s">
        <v>187</v>
      </c>
      <c r="D135" s="214" t="s">
        <v>135</v>
      </c>
      <c r="E135" s="215" t="s">
        <v>258</v>
      </c>
      <c r="F135" s="216" t="s">
        <v>259</v>
      </c>
      <c r="G135" s="217" t="s">
        <v>253</v>
      </c>
      <c r="H135" s="218">
        <v>20</v>
      </c>
      <c r="I135" s="219"/>
      <c r="J135" s="220">
        <f>ROUND(I135*H135,2)</f>
        <v>0</v>
      </c>
      <c r="K135" s="216" t="s">
        <v>139</v>
      </c>
      <c r="L135" s="46"/>
      <c r="M135" s="221" t="s">
        <v>31</v>
      </c>
      <c r="N135" s="222" t="s">
        <v>48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0.20499999999999999</v>
      </c>
      <c r="T135" s="224">
        <f>S135*H135</f>
        <v>4.0999999999999996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153</v>
      </c>
      <c r="AT135" s="225" t="s">
        <v>135</v>
      </c>
      <c r="AU135" s="225" t="s">
        <v>87</v>
      </c>
      <c r="AY135" s="19" t="s">
        <v>132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85</v>
      </c>
      <c r="BK135" s="226">
        <f>ROUND(I135*H135,2)</f>
        <v>0</v>
      </c>
      <c r="BL135" s="19" t="s">
        <v>153</v>
      </c>
      <c r="BM135" s="225" t="s">
        <v>260</v>
      </c>
    </row>
    <row r="136" s="2" customFormat="1">
      <c r="A136" s="40"/>
      <c r="B136" s="41"/>
      <c r="C136" s="42"/>
      <c r="D136" s="227" t="s">
        <v>142</v>
      </c>
      <c r="E136" s="42"/>
      <c r="F136" s="228" t="s">
        <v>261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87</v>
      </c>
    </row>
    <row r="137" s="13" customFormat="1">
      <c r="A137" s="13"/>
      <c r="B137" s="236"/>
      <c r="C137" s="237"/>
      <c r="D137" s="238" t="s">
        <v>214</v>
      </c>
      <c r="E137" s="239" t="s">
        <v>31</v>
      </c>
      <c r="F137" s="240" t="s">
        <v>262</v>
      </c>
      <c r="G137" s="237"/>
      <c r="H137" s="241">
        <v>13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214</v>
      </c>
      <c r="AU137" s="247" t="s">
        <v>87</v>
      </c>
      <c r="AV137" s="13" t="s">
        <v>87</v>
      </c>
      <c r="AW137" s="13" t="s">
        <v>38</v>
      </c>
      <c r="AX137" s="13" t="s">
        <v>77</v>
      </c>
      <c r="AY137" s="247" t="s">
        <v>132</v>
      </c>
    </row>
    <row r="138" s="13" customFormat="1">
      <c r="A138" s="13"/>
      <c r="B138" s="236"/>
      <c r="C138" s="237"/>
      <c r="D138" s="238" t="s">
        <v>214</v>
      </c>
      <c r="E138" s="239" t="s">
        <v>31</v>
      </c>
      <c r="F138" s="240" t="s">
        <v>263</v>
      </c>
      <c r="G138" s="237"/>
      <c r="H138" s="241">
        <v>7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214</v>
      </c>
      <c r="AU138" s="247" t="s">
        <v>87</v>
      </c>
      <c r="AV138" s="13" t="s">
        <v>87</v>
      </c>
      <c r="AW138" s="13" t="s">
        <v>38</v>
      </c>
      <c r="AX138" s="13" t="s">
        <v>77</v>
      </c>
      <c r="AY138" s="247" t="s">
        <v>132</v>
      </c>
    </row>
    <row r="139" s="14" customFormat="1">
      <c r="A139" s="14"/>
      <c r="B139" s="248"/>
      <c r="C139" s="249"/>
      <c r="D139" s="238" t="s">
        <v>214</v>
      </c>
      <c r="E139" s="250" t="s">
        <v>31</v>
      </c>
      <c r="F139" s="251" t="s">
        <v>238</v>
      </c>
      <c r="G139" s="249"/>
      <c r="H139" s="252">
        <v>20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214</v>
      </c>
      <c r="AU139" s="258" t="s">
        <v>87</v>
      </c>
      <c r="AV139" s="14" t="s">
        <v>153</v>
      </c>
      <c r="AW139" s="14" t="s">
        <v>38</v>
      </c>
      <c r="AX139" s="14" t="s">
        <v>85</v>
      </c>
      <c r="AY139" s="258" t="s">
        <v>132</v>
      </c>
    </row>
    <row r="140" s="2" customFormat="1" ht="24.15" customHeight="1">
      <c r="A140" s="40"/>
      <c r="B140" s="41"/>
      <c r="C140" s="214" t="s">
        <v>264</v>
      </c>
      <c r="D140" s="214" t="s">
        <v>135</v>
      </c>
      <c r="E140" s="215" t="s">
        <v>265</v>
      </c>
      <c r="F140" s="216" t="s">
        <v>266</v>
      </c>
      <c r="G140" s="217" t="s">
        <v>253</v>
      </c>
      <c r="H140" s="218">
        <v>25</v>
      </c>
      <c r="I140" s="219"/>
      <c r="J140" s="220">
        <f>ROUND(I140*H140,2)</f>
        <v>0</v>
      </c>
      <c r="K140" s="216" t="s">
        <v>139</v>
      </c>
      <c r="L140" s="46"/>
      <c r="M140" s="221" t="s">
        <v>31</v>
      </c>
      <c r="N140" s="222" t="s">
        <v>48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0.040000000000000001</v>
      </c>
      <c r="T140" s="224">
        <f>S140*H140</f>
        <v>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153</v>
      </c>
      <c r="AT140" s="225" t="s">
        <v>135</v>
      </c>
      <c r="AU140" s="225" t="s">
        <v>87</v>
      </c>
      <c r="AY140" s="19" t="s">
        <v>132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85</v>
      </c>
      <c r="BK140" s="226">
        <f>ROUND(I140*H140,2)</f>
        <v>0</v>
      </c>
      <c r="BL140" s="19" t="s">
        <v>153</v>
      </c>
      <c r="BM140" s="225" t="s">
        <v>267</v>
      </c>
    </row>
    <row r="141" s="2" customFormat="1">
      <c r="A141" s="40"/>
      <c r="B141" s="41"/>
      <c r="C141" s="42"/>
      <c r="D141" s="227" t="s">
        <v>142</v>
      </c>
      <c r="E141" s="42"/>
      <c r="F141" s="228" t="s">
        <v>268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142</v>
      </c>
      <c r="AU141" s="19" t="s">
        <v>87</v>
      </c>
    </row>
    <row r="142" s="13" customFormat="1">
      <c r="A142" s="13"/>
      <c r="B142" s="236"/>
      <c r="C142" s="237"/>
      <c r="D142" s="238" t="s">
        <v>214</v>
      </c>
      <c r="E142" s="239" t="s">
        <v>31</v>
      </c>
      <c r="F142" s="240" t="s">
        <v>269</v>
      </c>
      <c r="G142" s="237"/>
      <c r="H142" s="241">
        <v>25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214</v>
      </c>
      <c r="AU142" s="247" t="s">
        <v>87</v>
      </c>
      <c r="AV142" s="13" t="s">
        <v>87</v>
      </c>
      <c r="AW142" s="13" t="s">
        <v>38</v>
      </c>
      <c r="AX142" s="13" t="s">
        <v>85</v>
      </c>
      <c r="AY142" s="247" t="s">
        <v>132</v>
      </c>
    </row>
    <row r="143" s="2" customFormat="1" ht="21.75" customHeight="1">
      <c r="A143" s="40"/>
      <c r="B143" s="41"/>
      <c r="C143" s="214" t="s">
        <v>8</v>
      </c>
      <c r="D143" s="214" t="s">
        <v>135</v>
      </c>
      <c r="E143" s="215" t="s">
        <v>270</v>
      </c>
      <c r="F143" s="216" t="s">
        <v>271</v>
      </c>
      <c r="G143" s="217" t="s">
        <v>272</v>
      </c>
      <c r="H143" s="218">
        <v>32.479999999999997</v>
      </c>
      <c r="I143" s="219"/>
      <c r="J143" s="220">
        <f>ROUND(I143*H143,2)</f>
        <v>0</v>
      </c>
      <c r="K143" s="216" t="s">
        <v>139</v>
      </c>
      <c r="L143" s="46"/>
      <c r="M143" s="221" t="s">
        <v>31</v>
      </c>
      <c r="N143" s="222" t="s">
        <v>48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153</v>
      </c>
      <c r="AT143" s="225" t="s">
        <v>135</v>
      </c>
      <c r="AU143" s="225" t="s">
        <v>87</v>
      </c>
      <c r="AY143" s="19" t="s">
        <v>132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85</v>
      </c>
      <c r="BK143" s="226">
        <f>ROUND(I143*H143,2)</f>
        <v>0</v>
      </c>
      <c r="BL143" s="19" t="s">
        <v>153</v>
      </c>
      <c r="BM143" s="225" t="s">
        <v>273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274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87</v>
      </c>
    </row>
    <row r="145" s="13" customFormat="1">
      <c r="A145" s="13"/>
      <c r="B145" s="236"/>
      <c r="C145" s="237"/>
      <c r="D145" s="238" t="s">
        <v>214</v>
      </c>
      <c r="E145" s="239" t="s">
        <v>31</v>
      </c>
      <c r="F145" s="240" t="s">
        <v>275</v>
      </c>
      <c r="G145" s="237"/>
      <c r="H145" s="241">
        <v>8.8000000000000007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214</v>
      </c>
      <c r="AU145" s="247" t="s">
        <v>87</v>
      </c>
      <c r="AV145" s="13" t="s">
        <v>87</v>
      </c>
      <c r="AW145" s="13" t="s">
        <v>38</v>
      </c>
      <c r="AX145" s="13" t="s">
        <v>77</v>
      </c>
      <c r="AY145" s="247" t="s">
        <v>132</v>
      </c>
    </row>
    <row r="146" s="13" customFormat="1">
      <c r="A146" s="13"/>
      <c r="B146" s="236"/>
      <c r="C146" s="237"/>
      <c r="D146" s="238" t="s">
        <v>214</v>
      </c>
      <c r="E146" s="239" t="s">
        <v>31</v>
      </c>
      <c r="F146" s="240" t="s">
        <v>276</v>
      </c>
      <c r="G146" s="237"/>
      <c r="H146" s="241">
        <v>9.4000000000000004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214</v>
      </c>
      <c r="AU146" s="247" t="s">
        <v>87</v>
      </c>
      <c r="AV146" s="13" t="s">
        <v>87</v>
      </c>
      <c r="AW146" s="13" t="s">
        <v>38</v>
      </c>
      <c r="AX146" s="13" t="s">
        <v>77</v>
      </c>
      <c r="AY146" s="247" t="s">
        <v>132</v>
      </c>
    </row>
    <row r="147" s="13" customFormat="1">
      <c r="A147" s="13"/>
      <c r="B147" s="236"/>
      <c r="C147" s="237"/>
      <c r="D147" s="238" t="s">
        <v>214</v>
      </c>
      <c r="E147" s="239" t="s">
        <v>31</v>
      </c>
      <c r="F147" s="240" t="s">
        <v>277</v>
      </c>
      <c r="G147" s="237"/>
      <c r="H147" s="241">
        <v>7.7999999999999998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214</v>
      </c>
      <c r="AU147" s="247" t="s">
        <v>87</v>
      </c>
      <c r="AV147" s="13" t="s">
        <v>87</v>
      </c>
      <c r="AW147" s="13" t="s">
        <v>38</v>
      </c>
      <c r="AX147" s="13" t="s">
        <v>77</v>
      </c>
      <c r="AY147" s="247" t="s">
        <v>132</v>
      </c>
    </row>
    <row r="148" s="13" customFormat="1">
      <c r="A148" s="13"/>
      <c r="B148" s="236"/>
      <c r="C148" s="237"/>
      <c r="D148" s="238" t="s">
        <v>214</v>
      </c>
      <c r="E148" s="239" t="s">
        <v>31</v>
      </c>
      <c r="F148" s="240" t="s">
        <v>278</v>
      </c>
      <c r="G148" s="237"/>
      <c r="H148" s="241">
        <v>4.4000000000000004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214</v>
      </c>
      <c r="AU148" s="247" t="s">
        <v>87</v>
      </c>
      <c r="AV148" s="13" t="s">
        <v>87</v>
      </c>
      <c r="AW148" s="13" t="s">
        <v>38</v>
      </c>
      <c r="AX148" s="13" t="s">
        <v>77</v>
      </c>
      <c r="AY148" s="247" t="s">
        <v>132</v>
      </c>
    </row>
    <row r="149" s="13" customFormat="1">
      <c r="A149" s="13"/>
      <c r="B149" s="236"/>
      <c r="C149" s="237"/>
      <c r="D149" s="238" t="s">
        <v>214</v>
      </c>
      <c r="E149" s="239" t="s">
        <v>31</v>
      </c>
      <c r="F149" s="240" t="s">
        <v>279</v>
      </c>
      <c r="G149" s="237"/>
      <c r="H149" s="241">
        <v>2.0800000000000001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214</v>
      </c>
      <c r="AU149" s="247" t="s">
        <v>87</v>
      </c>
      <c r="AV149" s="13" t="s">
        <v>87</v>
      </c>
      <c r="AW149" s="13" t="s">
        <v>38</v>
      </c>
      <c r="AX149" s="13" t="s">
        <v>77</v>
      </c>
      <c r="AY149" s="247" t="s">
        <v>132</v>
      </c>
    </row>
    <row r="150" s="14" customFormat="1">
      <c r="A150" s="14"/>
      <c r="B150" s="248"/>
      <c r="C150" s="249"/>
      <c r="D150" s="238" t="s">
        <v>214</v>
      </c>
      <c r="E150" s="250" t="s">
        <v>31</v>
      </c>
      <c r="F150" s="251" t="s">
        <v>238</v>
      </c>
      <c r="G150" s="249"/>
      <c r="H150" s="252">
        <v>32.480000000000004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214</v>
      </c>
      <c r="AU150" s="258" t="s">
        <v>87</v>
      </c>
      <c r="AV150" s="14" t="s">
        <v>153</v>
      </c>
      <c r="AW150" s="14" t="s">
        <v>38</v>
      </c>
      <c r="AX150" s="14" t="s">
        <v>85</v>
      </c>
      <c r="AY150" s="258" t="s">
        <v>132</v>
      </c>
    </row>
    <row r="151" s="2" customFormat="1" ht="37.8" customHeight="1">
      <c r="A151" s="40"/>
      <c r="B151" s="41"/>
      <c r="C151" s="214" t="s">
        <v>280</v>
      </c>
      <c r="D151" s="214" t="s">
        <v>135</v>
      </c>
      <c r="E151" s="215" t="s">
        <v>281</v>
      </c>
      <c r="F151" s="216" t="s">
        <v>282</v>
      </c>
      <c r="G151" s="217" t="s">
        <v>272</v>
      </c>
      <c r="H151" s="218">
        <v>23.699999999999999</v>
      </c>
      <c r="I151" s="219"/>
      <c r="J151" s="220">
        <f>ROUND(I151*H151,2)</f>
        <v>0</v>
      </c>
      <c r="K151" s="216" t="s">
        <v>139</v>
      </c>
      <c r="L151" s="46"/>
      <c r="M151" s="221" t="s">
        <v>31</v>
      </c>
      <c r="N151" s="222" t="s">
        <v>48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153</v>
      </c>
      <c r="AT151" s="225" t="s">
        <v>135</v>
      </c>
      <c r="AU151" s="225" t="s">
        <v>87</v>
      </c>
      <c r="AY151" s="19" t="s">
        <v>132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85</v>
      </c>
      <c r="BK151" s="226">
        <f>ROUND(I151*H151,2)</f>
        <v>0</v>
      </c>
      <c r="BL151" s="19" t="s">
        <v>153</v>
      </c>
      <c r="BM151" s="225" t="s">
        <v>283</v>
      </c>
    </row>
    <row r="152" s="2" customFormat="1">
      <c r="A152" s="40"/>
      <c r="B152" s="41"/>
      <c r="C152" s="42"/>
      <c r="D152" s="227" t="s">
        <v>142</v>
      </c>
      <c r="E152" s="42"/>
      <c r="F152" s="228" t="s">
        <v>284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87</v>
      </c>
    </row>
    <row r="153" s="13" customFormat="1">
      <c r="A153" s="13"/>
      <c r="B153" s="236"/>
      <c r="C153" s="237"/>
      <c r="D153" s="238" t="s">
        <v>214</v>
      </c>
      <c r="E153" s="239" t="s">
        <v>31</v>
      </c>
      <c r="F153" s="240" t="s">
        <v>285</v>
      </c>
      <c r="G153" s="237"/>
      <c r="H153" s="241">
        <v>23.699999999999999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214</v>
      </c>
      <c r="AU153" s="247" t="s">
        <v>87</v>
      </c>
      <c r="AV153" s="13" t="s">
        <v>87</v>
      </c>
      <c r="AW153" s="13" t="s">
        <v>38</v>
      </c>
      <c r="AX153" s="13" t="s">
        <v>85</v>
      </c>
      <c r="AY153" s="247" t="s">
        <v>132</v>
      </c>
    </row>
    <row r="154" s="2" customFormat="1" ht="37.8" customHeight="1">
      <c r="A154" s="40"/>
      <c r="B154" s="41"/>
      <c r="C154" s="214" t="s">
        <v>286</v>
      </c>
      <c r="D154" s="214" t="s">
        <v>135</v>
      </c>
      <c r="E154" s="215" t="s">
        <v>287</v>
      </c>
      <c r="F154" s="216" t="s">
        <v>288</v>
      </c>
      <c r="G154" s="217" t="s">
        <v>272</v>
      </c>
      <c r="H154" s="218">
        <v>32.479999999999997</v>
      </c>
      <c r="I154" s="219"/>
      <c r="J154" s="220">
        <f>ROUND(I154*H154,2)</f>
        <v>0</v>
      </c>
      <c r="K154" s="216" t="s">
        <v>139</v>
      </c>
      <c r="L154" s="46"/>
      <c r="M154" s="221" t="s">
        <v>31</v>
      </c>
      <c r="N154" s="222" t="s">
        <v>48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153</v>
      </c>
      <c r="AT154" s="225" t="s">
        <v>135</v>
      </c>
      <c r="AU154" s="225" t="s">
        <v>87</v>
      </c>
      <c r="AY154" s="19" t="s">
        <v>132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85</v>
      </c>
      <c r="BK154" s="226">
        <f>ROUND(I154*H154,2)</f>
        <v>0</v>
      </c>
      <c r="BL154" s="19" t="s">
        <v>153</v>
      </c>
      <c r="BM154" s="225" t="s">
        <v>289</v>
      </c>
    </row>
    <row r="155" s="2" customFormat="1">
      <c r="A155" s="40"/>
      <c r="B155" s="41"/>
      <c r="C155" s="42"/>
      <c r="D155" s="227" t="s">
        <v>142</v>
      </c>
      <c r="E155" s="42"/>
      <c r="F155" s="228" t="s">
        <v>290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87</v>
      </c>
    </row>
    <row r="156" s="13" customFormat="1">
      <c r="A156" s="13"/>
      <c r="B156" s="236"/>
      <c r="C156" s="237"/>
      <c r="D156" s="238" t="s">
        <v>214</v>
      </c>
      <c r="E156" s="239" t="s">
        <v>31</v>
      </c>
      <c r="F156" s="240" t="s">
        <v>291</v>
      </c>
      <c r="G156" s="237"/>
      <c r="H156" s="241">
        <v>32.479999999999997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214</v>
      </c>
      <c r="AU156" s="247" t="s">
        <v>87</v>
      </c>
      <c r="AV156" s="13" t="s">
        <v>87</v>
      </c>
      <c r="AW156" s="13" t="s">
        <v>38</v>
      </c>
      <c r="AX156" s="13" t="s">
        <v>85</v>
      </c>
      <c r="AY156" s="247" t="s">
        <v>132</v>
      </c>
    </row>
    <row r="157" s="2" customFormat="1" ht="37.8" customHeight="1">
      <c r="A157" s="40"/>
      <c r="B157" s="41"/>
      <c r="C157" s="214" t="s">
        <v>292</v>
      </c>
      <c r="D157" s="214" t="s">
        <v>135</v>
      </c>
      <c r="E157" s="215" t="s">
        <v>293</v>
      </c>
      <c r="F157" s="216" t="s">
        <v>294</v>
      </c>
      <c r="G157" s="217" t="s">
        <v>272</v>
      </c>
      <c r="H157" s="218">
        <v>974.39999999999998</v>
      </c>
      <c r="I157" s="219"/>
      <c r="J157" s="220">
        <f>ROUND(I157*H157,2)</f>
        <v>0</v>
      </c>
      <c r="K157" s="216" t="s">
        <v>139</v>
      </c>
      <c r="L157" s="46"/>
      <c r="M157" s="221" t="s">
        <v>31</v>
      </c>
      <c r="N157" s="222" t="s">
        <v>48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153</v>
      </c>
      <c r="AT157" s="225" t="s">
        <v>135</v>
      </c>
      <c r="AU157" s="225" t="s">
        <v>87</v>
      </c>
      <c r="AY157" s="19" t="s">
        <v>132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85</v>
      </c>
      <c r="BK157" s="226">
        <f>ROUND(I157*H157,2)</f>
        <v>0</v>
      </c>
      <c r="BL157" s="19" t="s">
        <v>153</v>
      </c>
      <c r="BM157" s="225" t="s">
        <v>295</v>
      </c>
    </row>
    <row r="158" s="2" customFormat="1">
      <c r="A158" s="40"/>
      <c r="B158" s="41"/>
      <c r="C158" s="42"/>
      <c r="D158" s="227" t="s">
        <v>142</v>
      </c>
      <c r="E158" s="42"/>
      <c r="F158" s="228" t="s">
        <v>296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87</v>
      </c>
    </row>
    <row r="159" s="13" customFormat="1">
      <c r="A159" s="13"/>
      <c r="B159" s="236"/>
      <c r="C159" s="237"/>
      <c r="D159" s="238" t="s">
        <v>214</v>
      </c>
      <c r="E159" s="237"/>
      <c r="F159" s="240" t="s">
        <v>297</v>
      </c>
      <c r="G159" s="237"/>
      <c r="H159" s="241">
        <v>974.39999999999998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214</v>
      </c>
      <c r="AU159" s="247" t="s">
        <v>87</v>
      </c>
      <c r="AV159" s="13" t="s">
        <v>87</v>
      </c>
      <c r="AW159" s="13" t="s">
        <v>4</v>
      </c>
      <c r="AX159" s="13" t="s">
        <v>85</v>
      </c>
      <c r="AY159" s="247" t="s">
        <v>132</v>
      </c>
    </row>
    <row r="160" s="2" customFormat="1" ht="24.15" customHeight="1">
      <c r="A160" s="40"/>
      <c r="B160" s="41"/>
      <c r="C160" s="214" t="s">
        <v>298</v>
      </c>
      <c r="D160" s="214" t="s">
        <v>135</v>
      </c>
      <c r="E160" s="215" t="s">
        <v>299</v>
      </c>
      <c r="F160" s="216" t="s">
        <v>300</v>
      </c>
      <c r="G160" s="217" t="s">
        <v>272</v>
      </c>
      <c r="H160" s="218">
        <v>23.699999999999999</v>
      </c>
      <c r="I160" s="219"/>
      <c r="J160" s="220">
        <f>ROUND(I160*H160,2)</f>
        <v>0</v>
      </c>
      <c r="K160" s="216" t="s">
        <v>139</v>
      </c>
      <c r="L160" s="46"/>
      <c r="M160" s="221" t="s">
        <v>31</v>
      </c>
      <c r="N160" s="222" t="s">
        <v>48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153</v>
      </c>
      <c r="AT160" s="225" t="s">
        <v>135</v>
      </c>
      <c r="AU160" s="225" t="s">
        <v>87</v>
      </c>
      <c r="AY160" s="19" t="s">
        <v>132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85</v>
      </c>
      <c r="BK160" s="226">
        <f>ROUND(I160*H160,2)</f>
        <v>0</v>
      </c>
      <c r="BL160" s="19" t="s">
        <v>153</v>
      </c>
      <c r="BM160" s="225" t="s">
        <v>301</v>
      </c>
    </row>
    <row r="161" s="2" customFormat="1">
      <c r="A161" s="40"/>
      <c r="B161" s="41"/>
      <c r="C161" s="42"/>
      <c r="D161" s="227" t="s">
        <v>142</v>
      </c>
      <c r="E161" s="42"/>
      <c r="F161" s="228" t="s">
        <v>302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87</v>
      </c>
    </row>
    <row r="162" s="13" customFormat="1">
      <c r="A162" s="13"/>
      <c r="B162" s="236"/>
      <c r="C162" s="237"/>
      <c r="D162" s="238" t="s">
        <v>214</v>
      </c>
      <c r="E162" s="239" t="s">
        <v>31</v>
      </c>
      <c r="F162" s="240" t="s">
        <v>285</v>
      </c>
      <c r="G162" s="237"/>
      <c r="H162" s="241">
        <v>23.699999999999999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214</v>
      </c>
      <c r="AU162" s="247" t="s">
        <v>87</v>
      </c>
      <c r="AV162" s="13" t="s">
        <v>87</v>
      </c>
      <c r="AW162" s="13" t="s">
        <v>38</v>
      </c>
      <c r="AX162" s="13" t="s">
        <v>85</v>
      </c>
      <c r="AY162" s="247" t="s">
        <v>132</v>
      </c>
    </row>
    <row r="163" s="2" customFormat="1" ht="24.15" customHeight="1">
      <c r="A163" s="40"/>
      <c r="B163" s="41"/>
      <c r="C163" s="214" t="s">
        <v>303</v>
      </c>
      <c r="D163" s="214" t="s">
        <v>135</v>
      </c>
      <c r="E163" s="215" t="s">
        <v>304</v>
      </c>
      <c r="F163" s="216" t="s">
        <v>305</v>
      </c>
      <c r="G163" s="217" t="s">
        <v>272</v>
      </c>
      <c r="H163" s="218">
        <v>27.300000000000001</v>
      </c>
      <c r="I163" s="219"/>
      <c r="J163" s="220">
        <f>ROUND(I163*H163,2)</f>
        <v>0</v>
      </c>
      <c r="K163" s="216" t="s">
        <v>139</v>
      </c>
      <c r="L163" s="46"/>
      <c r="M163" s="221" t="s">
        <v>31</v>
      </c>
      <c r="N163" s="222" t="s">
        <v>48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153</v>
      </c>
      <c r="AT163" s="225" t="s">
        <v>135</v>
      </c>
      <c r="AU163" s="225" t="s">
        <v>87</v>
      </c>
      <c r="AY163" s="19" t="s">
        <v>132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85</v>
      </c>
      <c r="BK163" s="226">
        <f>ROUND(I163*H163,2)</f>
        <v>0</v>
      </c>
      <c r="BL163" s="19" t="s">
        <v>153</v>
      </c>
      <c r="BM163" s="225" t="s">
        <v>306</v>
      </c>
    </row>
    <row r="164" s="2" customFormat="1">
      <c r="A164" s="40"/>
      <c r="B164" s="41"/>
      <c r="C164" s="42"/>
      <c r="D164" s="227" t="s">
        <v>142</v>
      </c>
      <c r="E164" s="42"/>
      <c r="F164" s="228" t="s">
        <v>307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87</v>
      </c>
    </row>
    <row r="165" s="13" customFormat="1">
      <c r="A165" s="13"/>
      <c r="B165" s="236"/>
      <c r="C165" s="237"/>
      <c r="D165" s="238" t="s">
        <v>214</v>
      </c>
      <c r="E165" s="239" t="s">
        <v>31</v>
      </c>
      <c r="F165" s="240" t="s">
        <v>308</v>
      </c>
      <c r="G165" s="237"/>
      <c r="H165" s="241">
        <v>6.5999999999999996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214</v>
      </c>
      <c r="AU165" s="247" t="s">
        <v>87</v>
      </c>
      <c r="AV165" s="13" t="s">
        <v>87</v>
      </c>
      <c r="AW165" s="13" t="s">
        <v>38</v>
      </c>
      <c r="AX165" s="13" t="s">
        <v>77</v>
      </c>
      <c r="AY165" s="247" t="s">
        <v>132</v>
      </c>
    </row>
    <row r="166" s="13" customFormat="1">
      <c r="A166" s="13"/>
      <c r="B166" s="236"/>
      <c r="C166" s="237"/>
      <c r="D166" s="238" t="s">
        <v>214</v>
      </c>
      <c r="E166" s="239" t="s">
        <v>31</v>
      </c>
      <c r="F166" s="240" t="s">
        <v>309</v>
      </c>
      <c r="G166" s="237"/>
      <c r="H166" s="241">
        <v>6.2000000000000002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214</v>
      </c>
      <c r="AU166" s="247" t="s">
        <v>87</v>
      </c>
      <c r="AV166" s="13" t="s">
        <v>87</v>
      </c>
      <c r="AW166" s="13" t="s">
        <v>38</v>
      </c>
      <c r="AX166" s="13" t="s">
        <v>77</v>
      </c>
      <c r="AY166" s="247" t="s">
        <v>132</v>
      </c>
    </row>
    <row r="167" s="13" customFormat="1">
      <c r="A167" s="13"/>
      <c r="B167" s="236"/>
      <c r="C167" s="237"/>
      <c r="D167" s="238" t="s">
        <v>214</v>
      </c>
      <c r="E167" s="239" t="s">
        <v>31</v>
      </c>
      <c r="F167" s="240" t="s">
        <v>310</v>
      </c>
      <c r="G167" s="237"/>
      <c r="H167" s="241">
        <v>6.4000000000000004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214</v>
      </c>
      <c r="AU167" s="247" t="s">
        <v>87</v>
      </c>
      <c r="AV167" s="13" t="s">
        <v>87</v>
      </c>
      <c r="AW167" s="13" t="s">
        <v>38</v>
      </c>
      <c r="AX167" s="13" t="s">
        <v>77</v>
      </c>
      <c r="AY167" s="247" t="s">
        <v>132</v>
      </c>
    </row>
    <row r="168" s="13" customFormat="1">
      <c r="A168" s="13"/>
      <c r="B168" s="236"/>
      <c r="C168" s="237"/>
      <c r="D168" s="238" t="s">
        <v>214</v>
      </c>
      <c r="E168" s="239" t="s">
        <v>31</v>
      </c>
      <c r="F168" s="240" t="s">
        <v>311</v>
      </c>
      <c r="G168" s="237"/>
      <c r="H168" s="241">
        <v>5.5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214</v>
      </c>
      <c r="AU168" s="247" t="s">
        <v>87</v>
      </c>
      <c r="AV168" s="13" t="s">
        <v>87</v>
      </c>
      <c r="AW168" s="13" t="s">
        <v>38</v>
      </c>
      <c r="AX168" s="13" t="s">
        <v>77</v>
      </c>
      <c r="AY168" s="247" t="s">
        <v>132</v>
      </c>
    </row>
    <row r="169" s="13" customFormat="1">
      <c r="A169" s="13"/>
      <c r="B169" s="236"/>
      <c r="C169" s="237"/>
      <c r="D169" s="238" t="s">
        <v>214</v>
      </c>
      <c r="E169" s="239" t="s">
        <v>31</v>
      </c>
      <c r="F169" s="240" t="s">
        <v>312</v>
      </c>
      <c r="G169" s="237"/>
      <c r="H169" s="241">
        <v>2.6000000000000001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214</v>
      </c>
      <c r="AU169" s="247" t="s">
        <v>87</v>
      </c>
      <c r="AV169" s="13" t="s">
        <v>87</v>
      </c>
      <c r="AW169" s="13" t="s">
        <v>38</v>
      </c>
      <c r="AX169" s="13" t="s">
        <v>77</v>
      </c>
      <c r="AY169" s="247" t="s">
        <v>132</v>
      </c>
    </row>
    <row r="170" s="14" customFormat="1">
      <c r="A170" s="14"/>
      <c r="B170" s="248"/>
      <c r="C170" s="249"/>
      <c r="D170" s="238" t="s">
        <v>214</v>
      </c>
      <c r="E170" s="250" t="s">
        <v>31</v>
      </c>
      <c r="F170" s="251" t="s">
        <v>238</v>
      </c>
      <c r="G170" s="249"/>
      <c r="H170" s="252">
        <v>27.300000000000004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214</v>
      </c>
      <c r="AU170" s="258" t="s">
        <v>87</v>
      </c>
      <c r="AV170" s="14" t="s">
        <v>153</v>
      </c>
      <c r="AW170" s="14" t="s">
        <v>38</v>
      </c>
      <c r="AX170" s="14" t="s">
        <v>85</v>
      </c>
      <c r="AY170" s="258" t="s">
        <v>132</v>
      </c>
    </row>
    <row r="171" s="2" customFormat="1" ht="16.5" customHeight="1">
      <c r="A171" s="40"/>
      <c r="B171" s="41"/>
      <c r="C171" s="259" t="s">
        <v>313</v>
      </c>
      <c r="D171" s="259" t="s">
        <v>314</v>
      </c>
      <c r="E171" s="260" t="s">
        <v>315</v>
      </c>
      <c r="F171" s="261" t="s">
        <v>316</v>
      </c>
      <c r="G171" s="262" t="s">
        <v>317</v>
      </c>
      <c r="H171" s="263">
        <v>54.600000000000001</v>
      </c>
      <c r="I171" s="264"/>
      <c r="J171" s="265">
        <f>ROUND(I171*H171,2)</f>
        <v>0</v>
      </c>
      <c r="K171" s="261" t="s">
        <v>139</v>
      </c>
      <c r="L171" s="266"/>
      <c r="M171" s="267" t="s">
        <v>31</v>
      </c>
      <c r="N171" s="268" t="s">
        <v>48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173</v>
      </c>
      <c r="AT171" s="225" t="s">
        <v>314</v>
      </c>
      <c r="AU171" s="225" t="s">
        <v>87</v>
      </c>
      <c r="AY171" s="19" t="s">
        <v>132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85</v>
      </c>
      <c r="BK171" s="226">
        <f>ROUND(I171*H171,2)</f>
        <v>0</v>
      </c>
      <c r="BL171" s="19" t="s">
        <v>153</v>
      </c>
      <c r="BM171" s="225" t="s">
        <v>318</v>
      </c>
    </row>
    <row r="172" s="13" customFormat="1">
      <c r="A172" s="13"/>
      <c r="B172" s="236"/>
      <c r="C172" s="237"/>
      <c r="D172" s="238" t="s">
        <v>214</v>
      </c>
      <c r="E172" s="237"/>
      <c r="F172" s="240" t="s">
        <v>319</v>
      </c>
      <c r="G172" s="237"/>
      <c r="H172" s="241">
        <v>54.600000000000001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214</v>
      </c>
      <c r="AU172" s="247" t="s">
        <v>87</v>
      </c>
      <c r="AV172" s="13" t="s">
        <v>87</v>
      </c>
      <c r="AW172" s="13" t="s">
        <v>4</v>
      </c>
      <c r="AX172" s="13" t="s">
        <v>85</v>
      </c>
      <c r="AY172" s="247" t="s">
        <v>132</v>
      </c>
    </row>
    <row r="173" s="2" customFormat="1" ht="24.15" customHeight="1">
      <c r="A173" s="40"/>
      <c r="B173" s="41"/>
      <c r="C173" s="214" t="s">
        <v>320</v>
      </c>
      <c r="D173" s="214" t="s">
        <v>135</v>
      </c>
      <c r="E173" s="215" t="s">
        <v>321</v>
      </c>
      <c r="F173" s="216" t="s">
        <v>322</v>
      </c>
      <c r="G173" s="217" t="s">
        <v>317</v>
      </c>
      <c r="H173" s="218">
        <v>64.959999999999994</v>
      </c>
      <c r="I173" s="219"/>
      <c r="J173" s="220">
        <f>ROUND(I173*H173,2)</f>
        <v>0</v>
      </c>
      <c r="K173" s="216" t="s">
        <v>139</v>
      </c>
      <c r="L173" s="46"/>
      <c r="M173" s="221" t="s">
        <v>31</v>
      </c>
      <c r="N173" s="222" t="s">
        <v>48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153</v>
      </c>
      <c r="AT173" s="225" t="s">
        <v>135</v>
      </c>
      <c r="AU173" s="225" t="s">
        <v>87</v>
      </c>
      <c r="AY173" s="19" t="s">
        <v>132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85</v>
      </c>
      <c r="BK173" s="226">
        <f>ROUND(I173*H173,2)</f>
        <v>0</v>
      </c>
      <c r="BL173" s="19" t="s">
        <v>153</v>
      </c>
      <c r="BM173" s="225" t="s">
        <v>323</v>
      </c>
    </row>
    <row r="174" s="2" customFormat="1">
      <c r="A174" s="40"/>
      <c r="B174" s="41"/>
      <c r="C174" s="42"/>
      <c r="D174" s="227" t="s">
        <v>142</v>
      </c>
      <c r="E174" s="42"/>
      <c r="F174" s="228" t="s">
        <v>324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142</v>
      </c>
      <c r="AU174" s="19" t="s">
        <v>87</v>
      </c>
    </row>
    <row r="175" s="13" customFormat="1">
      <c r="A175" s="13"/>
      <c r="B175" s="236"/>
      <c r="C175" s="237"/>
      <c r="D175" s="238" t="s">
        <v>214</v>
      </c>
      <c r="E175" s="237"/>
      <c r="F175" s="240" t="s">
        <v>325</v>
      </c>
      <c r="G175" s="237"/>
      <c r="H175" s="241">
        <v>64.959999999999994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214</v>
      </c>
      <c r="AU175" s="247" t="s">
        <v>87</v>
      </c>
      <c r="AV175" s="13" t="s">
        <v>87</v>
      </c>
      <c r="AW175" s="13" t="s">
        <v>4</v>
      </c>
      <c r="AX175" s="13" t="s">
        <v>85</v>
      </c>
      <c r="AY175" s="247" t="s">
        <v>132</v>
      </c>
    </row>
    <row r="176" s="2" customFormat="1" ht="24.15" customHeight="1">
      <c r="A176" s="40"/>
      <c r="B176" s="41"/>
      <c r="C176" s="214" t="s">
        <v>326</v>
      </c>
      <c r="D176" s="214" t="s">
        <v>135</v>
      </c>
      <c r="E176" s="215" t="s">
        <v>327</v>
      </c>
      <c r="F176" s="216" t="s">
        <v>328</v>
      </c>
      <c r="G176" s="217" t="s">
        <v>211</v>
      </c>
      <c r="H176" s="218">
        <v>158</v>
      </c>
      <c r="I176" s="219"/>
      <c r="J176" s="220">
        <f>ROUND(I176*H176,2)</f>
        <v>0</v>
      </c>
      <c r="K176" s="216" t="s">
        <v>139</v>
      </c>
      <c r="L176" s="46"/>
      <c r="M176" s="221" t="s">
        <v>31</v>
      </c>
      <c r="N176" s="222" t="s">
        <v>48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153</v>
      </c>
      <c r="AT176" s="225" t="s">
        <v>135</v>
      </c>
      <c r="AU176" s="225" t="s">
        <v>87</v>
      </c>
      <c r="AY176" s="19" t="s">
        <v>132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85</v>
      </c>
      <c r="BK176" s="226">
        <f>ROUND(I176*H176,2)</f>
        <v>0</v>
      </c>
      <c r="BL176" s="19" t="s">
        <v>153</v>
      </c>
      <c r="BM176" s="225" t="s">
        <v>329</v>
      </c>
    </row>
    <row r="177" s="2" customFormat="1">
      <c r="A177" s="40"/>
      <c r="B177" s="41"/>
      <c r="C177" s="42"/>
      <c r="D177" s="227" t="s">
        <v>142</v>
      </c>
      <c r="E177" s="42"/>
      <c r="F177" s="228" t="s">
        <v>330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87</v>
      </c>
    </row>
    <row r="178" s="13" customFormat="1">
      <c r="A178" s="13"/>
      <c r="B178" s="236"/>
      <c r="C178" s="237"/>
      <c r="D178" s="238" t="s">
        <v>214</v>
      </c>
      <c r="E178" s="239" t="s">
        <v>31</v>
      </c>
      <c r="F178" s="240" t="s">
        <v>331</v>
      </c>
      <c r="G178" s="237"/>
      <c r="H178" s="241">
        <v>158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214</v>
      </c>
      <c r="AU178" s="247" t="s">
        <v>87</v>
      </c>
      <c r="AV178" s="13" t="s">
        <v>87</v>
      </c>
      <c r="AW178" s="13" t="s">
        <v>38</v>
      </c>
      <c r="AX178" s="13" t="s">
        <v>85</v>
      </c>
      <c r="AY178" s="247" t="s">
        <v>132</v>
      </c>
    </row>
    <row r="179" s="2" customFormat="1" ht="16.5" customHeight="1">
      <c r="A179" s="40"/>
      <c r="B179" s="41"/>
      <c r="C179" s="259" t="s">
        <v>7</v>
      </c>
      <c r="D179" s="259" t="s">
        <v>314</v>
      </c>
      <c r="E179" s="260" t="s">
        <v>332</v>
      </c>
      <c r="F179" s="261" t="s">
        <v>333</v>
      </c>
      <c r="G179" s="262" t="s">
        <v>317</v>
      </c>
      <c r="H179" s="263">
        <v>47.399999999999999</v>
      </c>
      <c r="I179" s="264"/>
      <c r="J179" s="265">
        <f>ROUND(I179*H179,2)</f>
        <v>0</v>
      </c>
      <c r="K179" s="261" t="s">
        <v>139</v>
      </c>
      <c r="L179" s="266"/>
      <c r="M179" s="267" t="s">
        <v>31</v>
      </c>
      <c r="N179" s="268" t="s">
        <v>48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173</v>
      </c>
      <c r="AT179" s="225" t="s">
        <v>314</v>
      </c>
      <c r="AU179" s="225" t="s">
        <v>87</v>
      </c>
      <c r="AY179" s="19" t="s">
        <v>132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85</v>
      </c>
      <c r="BK179" s="226">
        <f>ROUND(I179*H179,2)</f>
        <v>0</v>
      </c>
      <c r="BL179" s="19" t="s">
        <v>153</v>
      </c>
      <c r="BM179" s="225" t="s">
        <v>334</v>
      </c>
    </row>
    <row r="180" s="13" customFormat="1">
      <c r="A180" s="13"/>
      <c r="B180" s="236"/>
      <c r="C180" s="237"/>
      <c r="D180" s="238" t="s">
        <v>214</v>
      </c>
      <c r="E180" s="239" t="s">
        <v>31</v>
      </c>
      <c r="F180" s="240" t="s">
        <v>335</v>
      </c>
      <c r="G180" s="237"/>
      <c r="H180" s="241">
        <v>23.699999999999999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214</v>
      </c>
      <c r="AU180" s="247" t="s">
        <v>87</v>
      </c>
      <c r="AV180" s="13" t="s">
        <v>87</v>
      </c>
      <c r="AW180" s="13" t="s">
        <v>38</v>
      </c>
      <c r="AX180" s="13" t="s">
        <v>85</v>
      </c>
      <c r="AY180" s="247" t="s">
        <v>132</v>
      </c>
    </row>
    <row r="181" s="13" customFormat="1">
      <c r="A181" s="13"/>
      <c r="B181" s="236"/>
      <c r="C181" s="237"/>
      <c r="D181" s="238" t="s">
        <v>214</v>
      </c>
      <c r="E181" s="237"/>
      <c r="F181" s="240" t="s">
        <v>336</v>
      </c>
      <c r="G181" s="237"/>
      <c r="H181" s="241">
        <v>47.399999999999999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214</v>
      </c>
      <c r="AU181" s="247" t="s">
        <v>87</v>
      </c>
      <c r="AV181" s="13" t="s">
        <v>87</v>
      </c>
      <c r="AW181" s="13" t="s">
        <v>4</v>
      </c>
      <c r="AX181" s="13" t="s">
        <v>85</v>
      </c>
      <c r="AY181" s="247" t="s">
        <v>132</v>
      </c>
    </row>
    <row r="182" s="2" customFormat="1" ht="21.75" customHeight="1">
      <c r="A182" s="40"/>
      <c r="B182" s="41"/>
      <c r="C182" s="214" t="s">
        <v>337</v>
      </c>
      <c r="D182" s="214" t="s">
        <v>135</v>
      </c>
      <c r="E182" s="215" t="s">
        <v>338</v>
      </c>
      <c r="F182" s="216" t="s">
        <v>339</v>
      </c>
      <c r="G182" s="217" t="s">
        <v>211</v>
      </c>
      <c r="H182" s="218">
        <v>697.97500000000002</v>
      </c>
      <c r="I182" s="219"/>
      <c r="J182" s="220">
        <f>ROUND(I182*H182,2)</f>
        <v>0</v>
      </c>
      <c r="K182" s="216" t="s">
        <v>139</v>
      </c>
      <c r="L182" s="46"/>
      <c r="M182" s="221" t="s">
        <v>31</v>
      </c>
      <c r="N182" s="222" t="s">
        <v>48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153</v>
      </c>
      <c r="AT182" s="225" t="s">
        <v>135</v>
      </c>
      <c r="AU182" s="225" t="s">
        <v>87</v>
      </c>
      <c r="AY182" s="19" t="s">
        <v>132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85</v>
      </c>
      <c r="BK182" s="226">
        <f>ROUND(I182*H182,2)</f>
        <v>0</v>
      </c>
      <c r="BL182" s="19" t="s">
        <v>153</v>
      </c>
      <c r="BM182" s="225" t="s">
        <v>340</v>
      </c>
    </row>
    <row r="183" s="2" customFormat="1">
      <c r="A183" s="40"/>
      <c r="B183" s="41"/>
      <c r="C183" s="42"/>
      <c r="D183" s="227" t="s">
        <v>142</v>
      </c>
      <c r="E183" s="42"/>
      <c r="F183" s="228" t="s">
        <v>341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142</v>
      </c>
      <c r="AU183" s="19" t="s">
        <v>87</v>
      </c>
    </row>
    <row r="184" s="13" customFormat="1">
      <c r="A184" s="13"/>
      <c r="B184" s="236"/>
      <c r="C184" s="237"/>
      <c r="D184" s="238" t="s">
        <v>214</v>
      </c>
      <c r="E184" s="239" t="s">
        <v>31</v>
      </c>
      <c r="F184" s="240" t="s">
        <v>342</v>
      </c>
      <c r="G184" s="237"/>
      <c r="H184" s="241">
        <v>379.39999999999998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214</v>
      </c>
      <c r="AU184" s="247" t="s">
        <v>87</v>
      </c>
      <c r="AV184" s="13" t="s">
        <v>87</v>
      </c>
      <c r="AW184" s="13" t="s">
        <v>38</v>
      </c>
      <c r="AX184" s="13" t="s">
        <v>77</v>
      </c>
      <c r="AY184" s="247" t="s">
        <v>132</v>
      </c>
    </row>
    <row r="185" s="13" customFormat="1">
      <c r="A185" s="13"/>
      <c r="B185" s="236"/>
      <c r="C185" s="237"/>
      <c r="D185" s="238" t="s">
        <v>214</v>
      </c>
      <c r="E185" s="239" t="s">
        <v>31</v>
      </c>
      <c r="F185" s="240" t="s">
        <v>343</v>
      </c>
      <c r="G185" s="237"/>
      <c r="H185" s="241">
        <v>9.5500000000000007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214</v>
      </c>
      <c r="AU185" s="247" t="s">
        <v>87</v>
      </c>
      <c r="AV185" s="13" t="s">
        <v>87</v>
      </c>
      <c r="AW185" s="13" t="s">
        <v>38</v>
      </c>
      <c r="AX185" s="13" t="s">
        <v>77</v>
      </c>
      <c r="AY185" s="247" t="s">
        <v>132</v>
      </c>
    </row>
    <row r="186" s="13" customFormat="1">
      <c r="A186" s="13"/>
      <c r="B186" s="236"/>
      <c r="C186" s="237"/>
      <c r="D186" s="238" t="s">
        <v>214</v>
      </c>
      <c r="E186" s="239" t="s">
        <v>31</v>
      </c>
      <c r="F186" s="240" t="s">
        <v>344</v>
      </c>
      <c r="G186" s="237"/>
      <c r="H186" s="241">
        <v>89.5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214</v>
      </c>
      <c r="AU186" s="247" t="s">
        <v>87</v>
      </c>
      <c r="AV186" s="13" t="s">
        <v>87</v>
      </c>
      <c r="AW186" s="13" t="s">
        <v>38</v>
      </c>
      <c r="AX186" s="13" t="s">
        <v>77</v>
      </c>
      <c r="AY186" s="247" t="s">
        <v>132</v>
      </c>
    </row>
    <row r="187" s="15" customFormat="1">
      <c r="A187" s="15"/>
      <c r="B187" s="269"/>
      <c r="C187" s="270"/>
      <c r="D187" s="238" t="s">
        <v>214</v>
      </c>
      <c r="E187" s="271" t="s">
        <v>31</v>
      </c>
      <c r="F187" s="272" t="s">
        <v>345</v>
      </c>
      <c r="G187" s="270"/>
      <c r="H187" s="273">
        <v>478.44999999999999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9" t="s">
        <v>214</v>
      </c>
      <c r="AU187" s="279" t="s">
        <v>87</v>
      </c>
      <c r="AV187" s="15" t="s">
        <v>148</v>
      </c>
      <c r="AW187" s="15" t="s">
        <v>38</v>
      </c>
      <c r="AX187" s="15" t="s">
        <v>77</v>
      </c>
      <c r="AY187" s="279" t="s">
        <v>132</v>
      </c>
    </row>
    <row r="188" s="13" customFormat="1">
      <c r="A188" s="13"/>
      <c r="B188" s="236"/>
      <c r="C188" s="237"/>
      <c r="D188" s="238" t="s">
        <v>214</v>
      </c>
      <c r="E188" s="239" t="s">
        <v>31</v>
      </c>
      <c r="F188" s="240" t="s">
        <v>346</v>
      </c>
      <c r="G188" s="237"/>
      <c r="H188" s="241">
        <v>158.09999999999999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214</v>
      </c>
      <c r="AU188" s="247" t="s">
        <v>87</v>
      </c>
      <c r="AV188" s="13" t="s">
        <v>87</v>
      </c>
      <c r="AW188" s="13" t="s">
        <v>38</v>
      </c>
      <c r="AX188" s="13" t="s">
        <v>77</v>
      </c>
      <c r="AY188" s="247" t="s">
        <v>132</v>
      </c>
    </row>
    <row r="189" s="15" customFormat="1">
      <c r="A189" s="15"/>
      <c r="B189" s="269"/>
      <c r="C189" s="270"/>
      <c r="D189" s="238" t="s">
        <v>214</v>
      </c>
      <c r="E189" s="271" t="s">
        <v>31</v>
      </c>
      <c r="F189" s="272" t="s">
        <v>347</v>
      </c>
      <c r="G189" s="270"/>
      <c r="H189" s="273">
        <v>158.09999999999999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9" t="s">
        <v>214</v>
      </c>
      <c r="AU189" s="279" t="s">
        <v>87</v>
      </c>
      <c r="AV189" s="15" t="s">
        <v>148</v>
      </c>
      <c r="AW189" s="15" t="s">
        <v>38</v>
      </c>
      <c r="AX189" s="15" t="s">
        <v>77</v>
      </c>
      <c r="AY189" s="279" t="s">
        <v>132</v>
      </c>
    </row>
    <row r="190" s="13" customFormat="1">
      <c r="A190" s="13"/>
      <c r="B190" s="236"/>
      <c r="C190" s="237"/>
      <c r="D190" s="238" t="s">
        <v>214</v>
      </c>
      <c r="E190" s="239" t="s">
        <v>31</v>
      </c>
      <c r="F190" s="240" t="s">
        <v>348</v>
      </c>
      <c r="G190" s="237"/>
      <c r="H190" s="241">
        <v>36.225000000000001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214</v>
      </c>
      <c r="AU190" s="247" t="s">
        <v>87</v>
      </c>
      <c r="AV190" s="13" t="s">
        <v>87</v>
      </c>
      <c r="AW190" s="13" t="s">
        <v>38</v>
      </c>
      <c r="AX190" s="13" t="s">
        <v>77</v>
      </c>
      <c r="AY190" s="247" t="s">
        <v>132</v>
      </c>
    </row>
    <row r="191" s="13" customFormat="1">
      <c r="A191" s="13"/>
      <c r="B191" s="236"/>
      <c r="C191" s="237"/>
      <c r="D191" s="238" t="s">
        <v>214</v>
      </c>
      <c r="E191" s="239" t="s">
        <v>31</v>
      </c>
      <c r="F191" s="240" t="s">
        <v>349</v>
      </c>
      <c r="G191" s="237"/>
      <c r="H191" s="241">
        <v>18</v>
      </c>
      <c r="I191" s="242"/>
      <c r="J191" s="237"/>
      <c r="K191" s="237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214</v>
      </c>
      <c r="AU191" s="247" t="s">
        <v>87</v>
      </c>
      <c r="AV191" s="13" t="s">
        <v>87</v>
      </c>
      <c r="AW191" s="13" t="s">
        <v>38</v>
      </c>
      <c r="AX191" s="13" t="s">
        <v>77</v>
      </c>
      <c r="AY191" s="247" t="s">
        <v>132</v>
      </c>
    </row>
    <row r="192" s="13" customFormat="1">
      <c r="A192" s="13"/>
      <c r="B192" s="236"/>
      <c r="C192" s="237"/>
      <c r="D192" s="238" t="s">
        <v>214</v>
      </c>
      <c r="E192" s="239" t="s">
        <v>31</v>
      </c>
      <c r="F192" s="240" t="s">
        <v>350</v>
      </c>
      <c r="G192" s="237"/>
      <c r="H192" s="241">
        <v>7.2000000000000002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214</v>
      </c>
      <c r="AU192" s="247" t="s">
        <v>87</v>
      </c>
      <c r="AV192" s="13" t="s">
        <v>87</v>
      </c>
      <c r="AW192" s="13" t="s">
        <v>38</v>
      </c>
      <c r="AX192" s="13" t="s">
        <v>77</v>
      </c>
      <c r="AY192" s="247" t="s">
        <v>132</v>
      </c>
    </row>
    <row r="193" s="15" customFormat="1">
      <c r="A193" s="15"/>
      <c r="B193" s="269"/>
      <c r="C193" s="270"/>
      <c r="D193" s="238" t="s">
        <v>214</v>
      </c>
      <c r="E193" s="271" t="s">
        <v>31</v>
      </c>
      <c r="F193" s="272" t="s">
        <v>351</v>
      </c>
      <c r="G193" s="270"/>
      <c r="H193" s="273">
        <v>61.425000000000004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9" t="s">
        <v>214</v>
      </c>
      <c r="AU193" s="279" t="s">
        <v>87</v>
      </c>
      <c r="AV193" s="15" t="s">
        <v>148</v>
      </c>
      <c r="AW193" s="15" t="s">
        <v>38</v>
      </c>
      <c r="AX193" s="15" t="s">
        <v>77</v>
      </c>
      <c r="AY193" s="279" t="s">
        <v>132</v>
      </c>
    </row>
    <row r="194" s="14" customFormat="1">
      <c r="A194" s="14"/>
      <c r="B194" s="248"/>
      <c r="C194" s="249"/>
      <c r="D194" s="238" t="s">
        <v>214</v>
      </c>
      <c r="E194" s="250" t="s">
        <v>31</v>
      </c>
      <c r="F194" s="251" t="s">
        <v>238</v>
      </c>
      <c r="G194" s="249"/>
      <c r="H194" s="252">
        <v>697.97500000000002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214</v>
      </c>
      <c r="AU194" s="258" t="s">
        <v>87</v>
      </c>
      <c r="AV194" s="14" t="s">
        <v>153</v>
      </c>
      <c r="AW194" s="14" t="s">
        <v>38</v>
      </c>
      <c r="AX194" s="14" t="s">
        <v>85</v>
      </c>
      <c r="AY194" s="258" t="s">
        <v>132</v>
      </c>
    </row>
    <row r="195" s="12" customFormat="1" ht="22.8" customHeight="1">
      <c r="A195" s="12"/>
      <c r="B195" s="198"/>
      <c r="C195" s="199"/>
      <c r="D195" s="200" t="s">
        <v>76</v>
      </c>
      <c r="E195" s="212" t="s">
        <v>148</v>
      </c>
      <c r="F195" s="212" t="s">
        <v>352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SUM(P196:P200)</f>
        <v>0</v>
      </c>
      <c r="Q195" s="206"/>
      <c r="R195" s="207">
        <f>SUM(R196:R200)</f>
        <v>3.9714054999999999</v>
      </c>
      <c r="S195" s="206"/>
      <c r="T195" s="208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85</v>
      </c>
      <c r="AT195" s="210" t="s">
        <v>76</v>
      </c>
      <c r="AU195" s="210" t="s">
        <v>85</v>
      </c>
      <c r="AY195" s="209" t="s">
        <v>132</v>
      </c>
      <c r="BK195" s="211">
        <f>SUM(BK196:BK200)</f>
        <v>0</v>
      </c>
    </row>
    <row r="196" s="2" customFormat="1" ht="16.5" customHeight="1">
      <c r="A196" s="40"/>
      <c r="B196" s="41"/>
      <c r="C196" s="214" t="s">
        <v>353</v>
      </c>
      <c r="D196" s="214" t="s">
        <v>135</v>
      </c>
      <c r="E196" s="215" t="s">
        <v>354</v>
      </c>
      <c r="F196" s="216" t="s">
        <v>355</v>
      </c>
      <c r="G196" s="217" t="s">
        <v>253</v>
      </c>
      <c r="H196" s="218">
        <v>6.7000000000000002</v>
      </c>
      <c r="I196" s="219"/>
      <c r="J196" s="220">
        <f>ROUND(I196*H196,2)</f>
        <v>0</v>
      </c>
      <c r="K196" s="216" t="s">
        <v>139</v>
      </c>
      <c r="L196" s="46"/>
      <c r="M196" s="221" t="s">
        <v>31</v>
      </c>
      <c r="N196" s="222" t="s">
        <v>48</v>
      </c>
      <c r="O196" s="86"/>
      <c r="P196" s="223">
        <f>O196*H196</f>
        <v>0</v>
      </c>
      <c r="Q196" s="223">
        <v>0.24127000000000001</v>
      </c>
      <c r="R196" s="223">
        <f>Q196*H196</f>
        <v>1.6165090000000002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153</v>
      </c>
      <c r="AT196" s="225" t="s">
        <v>135</v>
      </c>
      <c r="AU196" s="225" t="s">
        <v>87</v>
      </c>
      <c r="AY196" s="19" t="s">
        <v>132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85</v>
      </c>
      <c r="BK196" s="226">
        <f>ROUND(I196*H196,2)</f>
        <v>0</v>
      </c>
      <c r="BL196" s="19" t="s">
        <v>153</v>
      </c>
      <c r="BM196" s="225" t="s">
        <v>356</v>
      </c>
    </row>
    <row r="197" s="2" customFormat="1">
      <c r="A197" s="40"/>
      <c r="B197" s="41"/>
      <c r="C197" s="42"/>
      <c r="D197" s="227" t="s">
        <v>142</v>
      </c>
      <c r="E197" s="42"/>
      <c r="F197" s="228" t="s">
        <v>357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142</v>
      </c>
      <c r="AU197" s="19" t="s">
        <v>87</v>
      </c>
    </row>
    <row r="198" s="13" customFormat="1">
      <c r="A198" s="13"/>
      <c r="B198" s="236"/>
      <c r="C198" s="237"/>
      <c r="D198" s="238" t="s">
        <v>214</v>
      </c>
      <c r="E198" s="239" t="s">
        <v>31</v>
      </c>
      <c r="F198" s="240" t="s">
        <v>358</v>
      </c>
      <c r="G198" s="237"/>
      <c r="H198" s="241">
        <v>6.7000000000000002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214</v>
      </c>
      <c r="AU198" s="247" t="s">
        <v>87</v>
      </c>
      <c r="AV198" s="13" t="s">
        <v>87</v>
      </c>
      <c r="AW198" s="13" t="s">
        <v>38</v>
      </c>
      <c r="AX198" s="13" t="s">
        <v>85</v>
      </c>
      <c r="AY198" s="247" t="s">
        <v>132</v>
      </c>
    </row>
    <row r="199" s="2" customFormat="1" ht="16.5" customHeight="1">
      <c r="A199" s="40"/>
      <c r="B199" s="41"/>
      <c r="C199" s="259" t="s">
        <v>359</v>
      </c>
      <c r="D199" s="259" t="s">
        <v>314</v>
      </c>
      <c r="E199" s="260" t="s">
        <v>360</v>
      </c>
      <c r="F199" s="261" t="s">
        <v>361</v>
      </c>
      <c r="G199" s="262" t="s">
        <v>362</v>
      </c>
      <c r="H199" s="263">
        <v>38.290999999999997</v>
      </c>
      <c r="I199" s="264"/>
      <c r="J199" s="265">
        <f>ROUND(I199*H199,2)</f>
        <v>0</v>
      </c>
      <c r="K199" s="261" t="s">
        <v>139</v>
      </c>
      <c r="L199" s="266"/>
      <c r="M199" s="267" t="s">
        <v>31</v>
      </c>
      <c r="N199" s="268" t="s">
        <v>48</v>
      </c>
      <c r="O199" s="86"/>
      <c r="P199" s="223">
        <f>O199*H199</f>
        <v>0</v>
      </c>
      <c r="Q199" s="223">
        <v>0.061499999999999999</v>
      </c>
      <c r="R199" s="223">
        <f>Q199*H199</f>
        <v>2.3548964999999997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173</v>
      </c>
      <c r="AT199" s="225" t="s">
        <v>314</v>
      </c>
      <c r="AU199" s="225" t="s">
        <v>87</v>
      </c>
      <c r="AY199" s="19" t="s">
        <v>132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85</v>
      </c>
      <c r="BK199" s="226">
        <f>ROUND(I199*H199,2)</f>
        <v>0</v>
      </c>
      <c r="BL199" s="19" t="s">
        <v>153</v>
      </c>
      <c r="BM199" s="225" t="s">
        <v>363</v>
      </c>
    </row>
    <row r="200" s="13" customFormat="1">
      <c r="A200" s="13"/>
      <c r="B200" s="236"/>
      <c r="C200" s="237"/>
      <c r="D200" s="238" t="s">
        <v>214</v>
      </c>
      <c r="E200" s="237"/>
      <c r="F200" s="240" t="s">
        <v>364</v>
      </c>
      <c r="G200" s="237"/>
      <c r="H200" s="241">
        <v>38.290999999999997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214</v>
      </c>
      <c r="AU200" s="247" t="s">
        <v>87</v>
      </c>
      <c r="AV200" s="13" t="s">
        <v>87</v>
      </c>
      <c r="AW200" s="13" t="s">
        <v>4</v>
      </c>
      <c r="AX200" s="13" t="s">
        <v>85</v>
      </c>
      <c r="AY200" s="247" t="s">
        <v>132</v>
      </c>
    </row>
    <row r="201" s="12" customFormat="1" ht="22.8" customHeight="1">
      <c r="A201" s="12"/>
      <c r="B201" s="198"/>
      <c r="C201" s="199"/>
      <c r="D201" s="200" t="s">
        <v>76</v>
      </c>
      <c r="E201" s="212" t="s">
        <v>131</v>
      </c>
      <c r="F201" s="212" t="s">
        <v>365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SUM(P202:P286)</f>
        <v>0</v>
      </c>
      <c r="Q201" s="206"/>
      <c r="R201" s="207">
        <f>SUM(R202:R286)</f>
        <v>62.791077999999999</v>
      </c>
      <c r="S201" s="206"/>
      <c r="T201" s="208">
        <f>SUM(T202:T286)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85</v>
      </c>
      <c r="AT201" s="210" t="s">
        <v>76</v>
      </c>
      <c r="AU201" s="210" t="s">
        <v>85</v>
      </c>
      <c r="AY201" s="209" t="s">
        <v>132</v>
      </c>
      <c r="BK201" s="211">
        <f>SUM(BK202:BK286)</f>
        <v>0</v>
      </c>
    </row>
    <row r="202" s="2" customFormat="1" ht="24.15" customHeight="1">
      <c r="A202" s="40"/>
      <c r="B202" s="41"/>
      <c r="C202" s="214" t="s">
        <v>366</v>
      </c>
      <c r="D202" s="214" t="s">
        <v>135</v>
      </c>
      <c r="E202" s="215" t="s">
        <v>367</v>
      </c>
      <c r="F202" s="216" t="s">
        <v>368</v>
      </c>
      <c r="G202" s="217" t="s">
        <v>211</v>
      </c>
      <c r="H202" s="218">
        <v>379.39999999999998</v>
      </c>
      <c r="I202" s="219"/>
      <c r="J202" s="220">
        <f>ROUND(I202*H202,2)</f>
        <v>0</v>
      </c>
      <c r="K202" s="216" t="s">
        <v>139</v>
      </c>
      <c r="L202" s="46"/>
      <c r="M202" s="221" t="s">
        <v>31</v>
      </c>
      <c r="N202" s="222" t="s">
        <v>48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153</v>
      </c>
      <c r="AT202" s="225" t="s">
        <v>135</v>
      </c>
      <c r="AU202" s="225" t="s">
        <v>87</v>
      </c>
      <c r="AY202" s="19" t="s">
        <v>132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85</v>
      </c>
      <c r="BK202" s="226">
        <f>ROUND(I202*H202,2)</f>
        <v>0</v>
      </c>
      <c r="BL202" s="19" t="s">
        <v>153</v>
      </c>
      <c r="BM202" s="225" t="s">
        <v>369</v>
      </c>
    </row>
    <row r="203" s="2" customFormat="1">
      <c r="A203" s="40"/>
      <c r="B203" s="41"/>
      <c r="C203" s="42"/>
      <c r="D203" s="227" t="s">
        <v>142</v>
      </c>
      <c r="E203" s="42"/>
      <c r="F203" s="228" t="s">
        <v>370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142</v>
      </c>
      <c r="AU203" s="19" t="s">
        <v>87</v>
      </c>
    </row>
    <row r="204" s="13" customFormat="1">
      <c r="A204" s="13"/>
      <c r="B204" s="236"/>
      <c r="C204" s="237"/>
      <c r="D204" s="238" t="s">
        <v>214</v>
      </c>
      <c r="E204" s="239" t="s">
        <v>31</v>
      </c>
      <c r="F204" s="240" t="s">
        <v>342</v>
      </c>
      <c r="G204" s="237"/>
      <c r="H204" s="241">
        <v>379.39999999999998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214</v>
      </c>
      <c r="AU204" s="247" t="s">
        <v>87</v>
      </c>
      <c r="AV204" s="13" t="s">
        <v>87</v>
      </c>
      <c r="AW204" s="13" t="s">
        <v>38</v>
      </c>
      <c r="AX204" s="13" t="s">
        <v>85</v>
      </c>
      <c r="AY204" s="247" t="s">
        <v>132</v>
      </c>
    </row>
    <row r="205" s="2" customFormat="1" ht="21.75" customHeight="1">
      <c r="A205" s="40"/>
      <c r="B205" s="41"/>
      <c r="C205" s="214" t="s">
        <v>371</v>
      </c>
      <c r="D205" s="214" t="s">
        <v>135</v>
      </c>
      <c r="E205" s="215" t="s">
        <v>372</v>
      </c>
      <c r="F205" s="216" t="s">
        <v>373</v>
      </c>
      <c r="G205" s="217" t="s">
        <v>211</v>
      </c>
      <c r="H205" s="218">
        <v>194.32499999999999</v>
      </c>
      <c r="I205" s="219"/>
      <c r="J205" s="220">
        <f>ROUND(I205*H205,2)</f>
        <v>0</v>
      </c>
      <c r="K205" s="216" t="s">
        <v>139</v>
      </c>
      <c r="L205" s="46"/>
      <c r="M205" s="221" t="s">
        <v>31</v>
      </c>
      <c r="N205" s="222" t="s">
        <v>48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153</v>
      </c>
      <c r="AT205" s="225" t="s">
        <v>135</v>
      </c>
      <c r="AU205" s="225" t="s">
        <v>87</v>
      </c>
      <c r="AY205" s="19" t="s">
        <v>132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85</v>
      </c>
      <c r="BK205" s="226">
        <f>ROUND(I205*H205,2)</f>
        <v>0</v>
      </c>
      <c r="BL205" s="19" t="s">
        <v>153</v>
      </c>
      <c r="BM205" s="225" t="s">
        <v>374</v>
      </c>
    </row>
    <row r="206" s="2" customFormat="1">
      <c r="A206" s="40"/>
      <c r="B206" s="41"/>
      <c r="C206" s="42"/>
      <c r="D206" s="227" t="s">
        <v>142</v>
      </c>
      <c r="E206" s="42"/>
      <c r="F206" s="228" t="s">
        <v>375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87</v>
      </c>
    </row>
    <row r="207" s="13" customFormat="1">
      <c r="A207" s="13"/>
      <c r="B207" s="236"/>
      <c r="C207" s="237"/>
      <c r="D207" s="238" t="s">
        <v>214</v>
      </c>
      <c r="E207" s="239" t="s">
        <v>31</v>
      </c>
      <c r="F207" s="240" t="s">
        <v>376</v>
      </c>
      <c r="G207" s="237"/>
      <c r="H207" s="241">
        <v>131.09999999999999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214</v>
      </c>
      <c r="AU207" s="247" t="s">
        <v>87</v>
      </c>
      <c r="AV207" s="13" t="s">
        <v>87</v>
      </c>
      <c r="AW207" s="13" t="s">
        <v>38</v>
      </c>
      <c r="AX207" s="13" t="s">
        <v>77</v>
      </c>
      <c r="AY207" s="247" t="s">
        <v>132</v>
      </c>
    </row>
    <row r="208" s="13" customFormat="1">
      <c r="A208" s="13"/>
      <c r="B208" s="236"/>
      <c r="C208" s="237"/>
      <c r="D208" s="238" t="s">
        <v>214</v>
      </c>
      <c r="E208" s="239" t="s">
        <v>31</v>
      </c>
      <c r="F208" s="240" t="s">
        <v>377</v>
      </c>
      <c r="G208" s="237"/>
      <c r="H208" s="241">
        <v>12.75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214</v>
      </c>
      <c r="AU208" s="247" t="s">
        <v>87</v>
      </c>
      <c r="AV208" s="13" t="s">
        <v>87</v>
      </c>
      <c r="AW208" s="13" t="s">
        <v>38</v>
      </c>
      <c r="AX208" s="13" t="s">
        <v>77</v>
      </c>
      <c r="AY208" s="247" t="s">
        <v>132</v>
      </c>
    </row>
    <row r="209" s="13" customFormat="1">
      <c r="A209" s="13"/>
      <c r="B209" s="236"/>
      <c r="C209" s="237"/>
      <c r="D209" s="238" t="s">
        <v>214</v>
      </c>
      <c r="E209" s="239" t="s">
        <v>31</v>
      </c>
      <c r="F209" s="240" t="s">
        <v>378</v>
      </c>
      <c r="G209" s="237"/>
      <c r="H209" s="241">
        <v>14.25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214</v>
      </c>
      <c r="AU209" s="247" t="s">
        <v>87</v>
      </c>
      <c r="AV209" s="13" t="s">
        <v>87</v>
      </c>
      <c r="AW209" s="13" t="s">
        <v>38</v>
      </c>
      <c r="AX209" s="13" t="s">
        <v>77</v>
      </c>
      <c r="AY209" s="247" t="s">
        <v>132</v>
      </c>
    </row>
    <row r="210" s="15" customFormat="1">
      <c r="A210" s="15"/>
      <c r="B210" s="269"/>
      <c r="C210" s="270"/>
      <c r="D210" s="238" t="s">
        <v>214</v>
      </c>
      <c r="E210" s="271" t="s">
        <v>31</v>
      </c>
      <c r="F210" s="272" t="s">
        <v>379</v>
      </c>
      <c r="G210" s="270"/>
      <c r="H210" s="273">
        <v>158.09999999999999</v>
      </c>
      <c r="I210" s="274"/>
      <c r="J210" s="270"/>
      <c r="K210" s="270"/>
      <c r="L210" s="275"/>
      <c r="M210" s="276"/>
      <c r="N210" s="277"/>
      <c r="O210" s="277"/>
      <c r="P210" s="277"/>
      <c r="Q210" s="277"/>
      <c r="R210" s="277"/>
      <c r="S210" s="277"/>
      <c r="T210" s="27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9" t="s">
        <v>214</v>
      </c>
      <c r="AU210" s="279" t="s">
        <v>87</v>
      </c>
      <c r="AV210" s="15" t="s">
        <v>148</v>
      </c>
      <c r="AW210" s="15" t="s">
        <v>38</v>
      </c>
      <c r="AX210" s="15" t="s">
        <v>77</v>
      </c>
      <c r="AY210" s="279" t="s">
        <v>132</v>
      </c>
    </row>
    <row r="211" s="13" customFormat="1">
      <c r="A211" s="13"/>
      <c r="B211" s="236"/>
      <c r="C211" s="237"/>
      <c r="D211" s="238" t="s">
        <v>214</v>
      </c>
      <c r="E211" s="239" t="s">
        <v>31</v>
      </c>
      <c r="F211" s="240" t="s">
        <v>380</v>
      </c>
      <c r="G211" s="237"/>
      <c r="H211" s="241">
        <v>36.225000000000001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214</v>
      </c>
      <c r="AU211" s="247" t="s">
        <v>87</v>
      </c>
      <c r="AV211" s="13" t="s">
        <v>87</v>
      </c>
      <c r="AW211" s="13" t="s">
        <v>38</v>
      </c>
      <c r="AX211" s="13" t="s">
        <v>77</v>
      </c>
      <c r="AY211" s="247" t="s">
        <v>132</v>
      </c>
    </row>
    <row r="212" s="15" customFormat="1">
      <c r="A212" s="15"/>
      <c r="B212" s="269"/>
      <c r="C212" s="270"/>
      <c r="D212" s="238" t="s">
        <v>214</v>
      </c>
      <c r="E212" s="271" t="s">
        <v>31</v>
      </c>
      <c r="F212" s="272" t="s">
        <v>381</v>
      </c>
      <c r="G212" s="270"/>
      <c r="H212" s="273">
        <v>36.225000000000001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214</v>
      </c>
      <c r="AU212" s="279" t="s">
        <v>87</v>
      </c>
      <c r="AV212" s="15" t="s">
        <v>148</v>
      </c>
      <c r="AW212" s="15" t="s">
        <v>38</v>
      </c>
      <c r="AX212" s="15" t="s">
        <v>77</v>
      </c>
      <c r="AY212" s="279" t="s">
        <v>132</v>
      </c>
    </row>
    <row r="213" s="14" customFormat="1">
      <c r="A213" s="14"/>
      <c r="B213" s="248"/>
      <c r="C213" s="249"/>
      <c r="D213" s="238" t="s">
        <v>214</v>
      </c>
      <c r="E213" s="250" t="s">
        <v>31</v>
      </c>
      <c r="F213" s="251" t="s">
        <v>238</v>
      </c>
      <c r="G213" s="249"/>
      <c r="H213" s="252">
        <v>194.32499999999999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214</v>
      </c>
      <c r="AU213" s="258" t="s">
        <v>87</v>
      </c>
      <c r="AV213" s="14" t="s">
        <v>153</v>
      </c>
      <c r="AW213" s="14" t="s">
        <v>38</v>
      </c>
      <c r="AX213" s="14" t="s">
        <v>85</v>
      </c>
      <c r="AY213" s="258" t="s">
        <v>132</v>
      </c>
    </row>
    <row r="214" s="2" customFormat="1" ht="21.75" customHeight="1">
      <c r="A214" s="40"/>
      <c r="B214" s="41"/>
      <c r="C214" s="214" t="s">
        <v>382</v>
      </c>
      <c r="D214" s="214" t="s">
        <v>135</v>
      </c>
      <c r="E214" s="215" t="s">
        <v>383</v>
      </c>
      <c r="F214" s="216" t="s">
        <v>384</v>
      </c>
      <c r="G214" s="217" t="s">
        <v>211</v>
      </c>
      <c r="H214" s="218">
        <v>99.049999999999997</v>
      </c>
      <c r="I214" s="219"/>
      <c r="J214" s="220">
        <f>ROUND(I214*H214,2)</f>
        <v>0</v>
      </c>
      <c r="K214" s="216" t="s">
        <v>139</v>
      </c>
      <c r="L214" s="46"/>
      <c r="M214" s="221" t="s">
        <v>31</v>
      </c>
      <c r="N214" s="222" t="s">
        <v>48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153</v>
      </c>
      <c r="AT214" s="225" t="s">
        <v>135</v>
      </c>
      <c r="AU214" s="225" t="s">
        <v>87</v>
      </c>
      <c r="AY214" s="19" t="s">
        <v>132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85</v>
      </c>
      <c r="BK214" s="226">
        <f>ROUND(I214*H214,2)</f>
        <v>0</v>
      </c>
      <c r="BL214" s="19" t="s">
        <v>153</v>
      </c>
      <c r="BM214" s="225" t="s">
        <v>385</v>
      </c>
    </row>
    <row r="215" s="2" customFormat="1">
      <c r="A215" s="40"/>
      <c r="B215" s="41"/>
      <c r="C215" s="42"/>
      <c r="D215" s="227" t="s">
        <v>142</v>
      </c>
      <c r="E215" s="42"/>
      <c r="F215" s="228" t="s">
        <v>386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142</v>
      </c>
      <c r="AU215" s="19" t="s">
        <v>87</v>
      </c>
    </row>
    <row r="216" s="13" customFormat="1">
      <c r="A216" s="13"/>
      <c r="B216" s="236"/>
      <c r="C216" s="237"/>
      <c r="D216" s="238" t="s">
        <v>214</v>
      </c>
      <c r="E216" s="239" t="s">
        <v>31</v>
      </c>
      <c r="F216" s="240" t="s">
        <v>387</v>
      </c>
      <c r="G216" s="237"/>
      <c r="H216" s="241">
        <v>3.2999999999999998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214</v>
      </c>
      <c r="AU216" s="247" t="s">
        <v>87</v>
      </c>
      <c r="AV216" s="13" t="s">
        <v>87</v>
      </c>
      <c r="AW216" s="13" t="s">
        <v>38</v>
      </c>
      <c r="AX216" s="13" t="s">
        <v>77</v>
      </c>
      <c r="AY216" s="247" t="s">
        <v>132</v>
      </c>
    </row>
    <row r="217" s="13" customFormat="1">
      <c r="A217" s="13"/>
      <c r="B217" s="236"/>
      <c r="C217" s="237"/>
      <c r="D217" s="238" t="s">
        <v>214</v>
      </c>
      <c r="E217" s="239" t="s">
        <v>31</v>
      </c>
      <c r="F217" s="240" t="s">
        <v>388</v>
      </c>
      <c r="G217" s="237"/>
      <c r="H217" s="241">
        <v>3.4500000000000002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214</v>
      </c>
      <c r="AU217" s="247" t="s">
        <v>87</v>
      </c>
      <c r="AV217" s="13" t="s">
        <v>87</v>
      </c>
      <c r="AW217" s="13" t="s">
        <v>38</v>
      </c>
      <c r="AX217" s="13" t="s">
        <v>77</v>
      </c>
      <c r="AY217" s="247" t="s">
        <v>132</v>
      </c>
    </row>
    <row r="218" s="13" customFormat="1">
      <c r="A218" s="13"/>
      <c r="B218" s="236"/>
      <c r="C218" s="237"/>
      <c r="D218" s="238" t="s">
        <v>214</v>
      </c>
      <c r="E218" s="239" t="s">
        <v>31</v>
      </c>
      <c r="F218" s="240" t="s">
        <v>389</v>
      </c>
      <c r="G218" s="237"/>
      <c r="H218" s="241">
        <v>2.7999999999999998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214</v>
      </c>
      <c r="AU218" s="247" t="s">
        <v>87</v>
      </c>
      <c r="AV218" s="13" t="s">
        <v>87</v>
      </c>
      <c r="AW218" s="13" t="s">
        <v>38</v>
      </c>
      <c r="AX218" s="13" t="s">
        <v>77</v>
      </c>
      <c r="AY218" s="247" t="s">
        <v>132</v>
      </c>
    </row>
    <row r="219" s="15" customFormat="1">
      <c r="A219" s="15"/>
      <c r="B219" s="269"/>
      <c r="C219" s="270"/>
      <c r="D219" s="238" t="s">
        <v>214</v>
      </c>
      <c r="E219" s="271" t="s">
        <v>31</v>
      </c>
      <c r="F219" s="272" t="s">
        <v>390</v>
      </c>
      <c r="G219" s="270"/>
      <c r="H219" s="273">
        <v>9.5500000000000007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214</v>
      </c>
      <c r="AU219" s="279" t="s">
        <v>87</v>
      </c>
      <c r="AV219" s="15" t="s">
        <v>148</v>
      </c>
      <c r="AW219" s="15" t="s">
        <v>38</v>
      </c>
      <c r="AX219" s="15" t="s">
        <v>77</v>
      </c>
      <c r="AY219" s="279" t="s">
        <v>132</v>
      </c>
    </row>
    <row r="220" s="13" customFormat="1">
      <c r="A220" s="13"/>
      <c r="B220" s="236"/>
      <c r="C220" s="237"/>
      <c r="D220" s="238" t="s">
        <v>214</v>
      </c>
      <c r="E220" s="239" t="s">
        <v>31</v>
      </c>
      <c r="F220" s="240" t="s">
        <v>391</v>
      </c>
      <c r="G220" s="237"/>
      <c r="H220" s="241">
        <v>89.5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214</v>
      </c>
      <c r="AU220" s="247" t="s">
        <v>87</v>
      </c>
      <c r="AV220" s="13" t="s">
        <v>87</v>
      </c>
      <c r="AW220" s="13" t="s">
        <v>38</v>
      </c>
      <c r="AX220" s="13" t="s">
        <v>77</v>
      </c>
      <c r="AY220" s="247" t="s">
        <v>132</v>
      </c>
    </row>
    <row r="221" s="15" customFormat="1">
      <c r="A221" s="15"/>
      <c r="B221" s="269"/>
      <c r="C221" s="270"/>
      <c r="D221" s="238" t="s">
        <v>214</v>
      </c>
      <c r="E221" s="271" t="s">
        <v>31</v>
      </c>
      <c r="F221" s="272" t="s">
        <v>392</v>
      </c>
      <c r="G221" s="270"/>
      <c r="H221" s="273">
        <v>89.5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9" t="s">
        <v>214</v>
      </c>
      <c r="AU221" s="279" t="s">
        <v>87</v>
      </c>
      <c r="AV221" s="15" t="s">
        <v>148</v>
      </c>
      <c r="AW221" s="15" t="s">
        <v>38</v>
      </c>
      <c r="AX221" s="15" t="s">
        <v>77</v>
      </c>
      <c r="AY221" s="279" t="s">
        <v>132</v>
      </c>
    </row>
    <row r="222" s="14" customFormat="1">
      <c r="A222" s="14"/>
      <c r="B222" s="248"/>
      <c r="C222" s="249"/>
      <c r="D222" s="238" t="s">
        <v>214</v>
      </c>
      <c r="E222" s="250" t="s">
        <v>31</v>
      </c>
      <c r="F222" s="251" t="s">
        <v>238</v>
      </c>
      <c r="G222" s="249"/>
      <c r="H222" s="252">
        <v>99.049999999999997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214</v>
      </c>
      <c r="AU222" s="258" t="s">
        <v>87</v>
      </c>
      <c r="AV222" s="14" t="s">
        <v>153</v>
      </c>
      <c r="AW222" s="14" t="s">
        <v>38</v>
      </c>
      <c r="AX222" s="14" t="s">
        <v>85</v>
      </c>
      <c r="AY222" s="258" t="s">
        <v>132</v>
      </c>
    </row>
    <row r="223" s="2" customFormat="1" ht="21.75" customHeight="1">
      <c r="A223" s="40"/>
      <c r="B223" s="41"/>
      <c r="C223" s="214" t="s">
        <v>393</v>
      </c>
      <c r="D223" s="214" t="s">
        <v>135</v>
      </c>
      <c r="E223" s="215" t="s">
        <v>394</v>
      </c>
      <c r="F223" s="216" t="s">
        <v>395</v>
      </c>
      <c r="G223" s="217" t="s">
        <v>211</v>
      </c>
      <c r="H223" s="218">
        <v>379.39999999999998</v>
      </c>
      <c r="I223" s="219"/>
      <c r="J223" s="220">
        <f>ROUND(I223*H223,2)</f>
        <v>0</v>
      </c>
      <c r="K223" s="216" t="s">
        <v>139</v>
      </c>
      <c r="L223" s="46"/>
      <c r="M223" s="221" t="s">
        <v>31</v>
      </c>
      <c r="N223" s="222" t="s">
        <v>48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153</v>
      </c>
      <c r="AT223" s="225" t="s">
        <v>135</v>
      </c>
      <c r="AU223" s="225" t="s">
        <v>87</v>
      </c>
      <c r="AY223" s="19" t="s">
        <v>132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85</v>
      </c>
      <c r="BK223" s="226">
        <f>ROUND(I223*H223,2)</f>
        <v>0</v>
      </c>
      <c r="BL223" s="19" t="s">
        <v>153</v>
      </c>
      <c r="BM223" s="225" t="s">
        <v>396</v>
      </c>
    </row>
    <row r="224" s="2" customFormat="1">
      <c r="A224" s="40"/>
      <c r="B224" s="41"/>
      <c r="C224" s="42"/>
      <c r="D224" s="227" t="s">
        <v>142</v>
      </c>
      <c r="E224" s="42"/>
      <c r="F224" s="228" t="s">
        <v>397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142</v>
      </c>
      <c r="AU224" s="19" t="s">
        <v>87</v>
      </c>
    </row>
    <row r="225" s="13" customFormat="1">
      <c r="A225" s="13"/>
      <c r="B225" s="236"/>
      <c r="C225" s="237"/>
      <c r="D225" s="238" t="s">
        <v>214</v>
      </c>
      <c r="E225" s="239" t="s">
        <v>31</v>
      </c>
      <c r="F225" s="240" t="s">
        <v>342</v>
      </c>
      <c r="G225" s="237"/>
      <c r="H225" s="241">
        <v>379.39999999999998</v>
      </c>
      <c r="I225" s="242"/>
      <c r="J225" s="237"/>
      <c r="K225" s="237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214</v>
      </c>
      <c r="AU225" s="247" t="s">
        <v>87</v>
      </c>
      <c r="AV225" s="13" t="s">
        <v>87</v>
      </c>
      <c r="AW225" s="13" t="s">
        <v>38</v>
      </c>
      <c r="AX225" s="13" t="s">
        <v>85</v>
      </c>
      <c r="AY225" s="247" t="s">
        <v>132</v>
      </c>
    </row>
    <row r="226" s="2" customFormat="1" ht="16.5" customHeight="1">
      <c r="A226" s="40"/>
      <c r="B226" s="41"/>
      <c r="C226" s="214" t="s">
        <v>398</v>
      </c>
      <c r="D226" s="214" t="s">
        <v>135</v>
      </c>
      <c r="E226" s="215" t="s">
        <v>399</v>
      </c>
      <c r="F226" s="216" t="s">
        <v>400</v>
      </c>
      <c r="G226" s="217" t="s">
        <v>211</v>
      </c>
      <c r="H226" s="218">
        <v>379.39999999999998</v>
      </c>
      <c r="I226" s="219"/>
      <c r="J226" s="220">
        <f>ROUND(I226*H226,2)</f>
        <v>0</v>
      </c>
      <c r="K226" s="216" t="s">
        <v>139</v>
      </c>
      <c r="L226" s="46"/>
      <c r="M226" s="221" t="s">
        <v>31</v>
      </c>
      <c r="N226" s="222" t="s">
        <v>48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153</v>
      </c>
      <c r="AT226" s="225" t="s">
        <v>135</v>
      </c>
      <c r="AU226" s="225" t="s">
        <v>87</v>
      </c>
      <c r="AY226" s="19" t="s">
        <v>132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85</v>
      </c>
      <c r="BK226" s="226">
        <f>ROUND(I226*H226,2)</f>
        <v>0</v>
      </c>
      <c r="BL226" s="19" t="s">
        <v>153</v>
      </c>
      <c r="BM226" s="225" t="s">
        <v>401</v>
      </c>
    </row>
    <row r="227" s="2" customFormat="1">
      <c r="A227" s="40"/>
      <c r="B227" s="41"/>
      <c r="C227" s="42"/>
      <c r="D227" s="227" t="s">
        <v>142</v>
      </c>
      <c r="E227" s="42"/>
      <c r="F227" s="228" t="s">
        <v>402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142</v>
      </c>
      <c r="AU227" s="19" t="s">
        <v>87</v>
      </c>
    </row>
    <row r="228" s="13" customFormat="1">
      <c r="A228" s="13"/>
      <c r="B228" s="236"/>
      <c r="C228" s="237"/>
      <c r="D228" s="238" t="s">
        <v>214</v>
      </c>
      <c r="E228" s="239" t="s">
        <v>31</v>
      </c>
      <c r="F228" s="240" t="s">
        <v>342</v>
      </c>
      <c r="G228" s="237"/>
      <c r="H228" s="241">
        <v>379.39999999999998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214</v>
      </c>
      <c r="AU228" s="247" t="s">
        <v>87</v>
      </c>
      <c r="AV228" s="13" t="s">
        <v>87</v>
      </c>
      <c r="AW228" s="13" t="s">
        <v>38</v>
      </c>
      <c r="AX228" s="13" t="s">
        <v>85</v>
      </c>
      <c r="AY228" s="247" t="s">
        <v>132</v>
      </c>
    </row>
    <row r="229" s="2" customFormat="1" ht="16.5" customHeight="1">
      <c r="A229" s="40"/>
      <c r="B229" s="41"/>
      <c r="C229" s="214" t="s">
        <v>403</v>
      </c>
      <c r="D229" s="214" t="s">
        <v>135</v>
      </c>
      <c r="E229" s="215" t="s">
        <v>404</v>
      </c>
      <c r="F229" s="216" t="s">
        <v>405</v>
      </c>
      <c r="G229" s="217" t="s">
        <v>211</v>
      </c>
      <c r="H229" s="218">
        <v>379.39999999999998</v>
      </c>
      <c r="I229" s="219"/>
      <c r="J229" s="220">
        <f>ROUND(I229*H229,2)</f>
        <v>0</v>
      </c>
      <c r="K229" s="216" t="s">
        <v>139</v>
      </c>
      <c r="L229" s="46"/>
      <c r="M229" s="221" t="s">
        <v>31</v>
      </c>
      <c r="N229" s="222" t="s">
        <v>48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153</v>
      </c>
      <c r="AT229" s="225" t="s">
        <v>135</v>
      </c>
      <c r="AU229" s="225" t="s">
        <v>87</v>
      </c>
      <c r="AY229" s="19" t="s">
        <v>132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85</v>
      </c>
      <c r="BK229" s="226">
        <f>ROUND(I229*H229,2)</f>
        <v>0</v>
      </c>
      <c r="BL229" s="19" t="s">
        <v>153</v>
      </c>
      <c r="BM229" s="225" t="s">
        <v>406</v>
      </c>
    </row>
    <row r="230" s="2" customFormat="1">
      <c r="A230" s="40"/>
      <c r="B230" s="41"/>
      <c r="C230" s="42"/>
      <c r="D230" s="227" t="s">
        <v>142</v>
      </c>
      <c r="E230" s="42"/>
      <c r="F230" s="228" t="s">
        <v>407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142</v>
      </c>
      <c r="AU230" s="19" t="s">
        <v>87</v>
      </c>
    </row>
    <row r="231" s="13" customFormat="1">
      <c r="A231" s="13"/>
      <c r="B231" s="236"/>
      <c r="C231" s="237"/>
      <c r="D231" s="238" t="s">
        <v>214</v>
      </c>
      <c r="E231" s="239" t="s">
        <v>31</v>
      </c>
      <c r="F231" s="240" t="s">
        <v>342</v>
      </c>
      <c r="G231" s="237"/>
      <c r="H231" s="241">
        <v>379.39999999999998</v>
      </c>
      <c r="I231" s="242"/>
      <c r="J231" s="237"/>
      <c r="K231" s="237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214</v>
      </c>
      <c r="AU231" s="247" t="s">
        <v>87</v>
      </c>
      <c r="AV231" s="13" t="s">
        <v>87</v>
      </c>
      <c r="AW231" s="13" t="s">
        <v>38</v>
      </c>
      <c r="AX231" s="13" t="s">
        <v>85</v>
      </c>
      <c r="AY231" s="247" t="s">
        <v>132</v>
      </c>
    </row>
    <row r="232" s="2" customFormat="1" ht="24.15" customHeight="1">
      <c r="A232" s="40"/>
      <c r="B232" s="41"/>
      <c r="C232" s="214" t="s">
        <v>408</v>
      </c>
      <c r="D232" s="214" t="s">
        <v>135</v>
      </c>
      <c r="E232" s="215" t="s">
        <v>409</v>
      </c>
      <c r="F232" s="216" t="s">
        <v>410</v>
      </c>
      <c r="G232" s="217" t="s">
        <v>211</v>
      </c>
      <c r="H232" s="218">
        <v>379.39999999999998</v>
      </c>
      <c r="I232" s="219"/>
      <c r="J232" s="220">
        <f>ROUND(I232*H232,2)</f>
        <v>0</v>
      </c>
      <c r="K232" s="216" t="s">
        <v>139</v>
      </c>
      <c r="L232" s="46"/>
      <c r="M232" s="221" t="s">
        <v>31</v>
      </c>
      <c r="N232" s="222" t="s">
        <v>48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153</v>
      </c>
      <c r="AT232" s="225" t="s">
        <v>135</v>
      </c>
      <c r="AU232" s="225" t="s">
        <v>87</v>
      </c>
      <c r="AY232" s="19" t="s">
        <v>132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85</v>
      </c>
      <c r="BK232" s="226">
        <f>ROUND(I232*H232,2)</f>
        <v>0</v>
      </c>
      <c r="BL232" s="19" t="s">
        <v>153</v>
      </c>
      <c r="BM232" s="225" t="s">
        <v>411</v>
      </c>
    </row>
    <row r="233" s="2" customFormat="1">
      <c r="A233" s="40"/>
      <c r="B233" s="41"/>
      <c r="C233" s="42"/>
      <c r="D233" s="227" t="s">
        <v>142</v>
      </c>
      <c r="E233" s="42"/>
      <c r="F233" s="228" t="s">
        <v>412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142</v>
      </c>
      <c r="AU233" s="19" t="s">
        <v>87</v>
      </c>
    </row>
    <row r="234" s="13" customFormat="1">
      <c r="A234" s="13"/>
      <c r="B234" s="236"/>
      <c r="C234" s="237"/>
      <c r="D234" s="238" t="s">
        <v>214</v>
      </c>
      <c r="E234" s="239" t="s">
        <v>31</v>
      </c>
      <c r="F234" s="240" t="s">
        <v>342</v>
      </c>
      <c r="G234" s="237"/>
      <c r="H234" s="241">
        <v>379.39999999999998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214</v>
      </c>
      <c r="AU234" s="247" t="s">
        <v>87</v>
      </c>
      <c r="AV234" s="13" t="s">
        <v>87</v>
      </c>
      <c r="AW234" s="13" t="s">
        <v>38</v>
      </c>
      <c r="AX234" s="13" t="s">
        <v>85</v>
      </c>
      <c r="AY234" s="247" t="s">
        <v>132</v>
      </c>
    </row>
    <row r="235" s="2" customFormat="1" ht="44.25" customHeight="1">
      <c r="A235" s="40"/>
      <c r="B235" s="41"/>
      <c r="C235" s="214" t="s">
        <v>413</v>
      </c>
      <c r="D235" s="214" t="s">
        <v>135</v>
      </c>
      <c r="E235" s="215" t="s">
        <v>414</v>
      </c>
      <c r="F235" s="216" t="s">
        <v>415</v>
      </c>
      <c r="G235" s="217" t="s">
        <v>211</v>
      </c>
      <c r="H235" s="218">
        <v>158.09999999999999</v>
      </c>
      <c r="I235" s="219"/>
      <c r="J235" s="220">
        <f>ROUND(I235*H235,2)</f>
        <v>0</v>
      </c>
      <c r="K235" s="216" t="s">
        <v>139</v>
      </c>
      <c r="L235" s="46"/>
      <c r="M235" s="221" t="s">
        <v>31</v>
      </c>
      <c r="N235" s="222" t="s">
        <v>48</v>
      </c>
      <c r="O235" s="86"/>
      <c r="P235" s="223">
        <f>O235*H235</f>
        <v>0</v>
      </c>
      <c r="Q235" s="223">
        <v>0.089219999999999994</v>
      </c>
      <c r="R235" s="223">
        <f>Q235*H235</f>
        <v>14.105681999999998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153</v>
      </c>
      <c r="AT235" s="225" t="s">
        <v>135</v>
      </c>
      <c r="AU235" s="225" t="s">
        <v>87</v>
      </c>
      <c r="AY235" s="19" t="s">
        <v>132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85</v>
      </c>
      <c r="BK235" s="226">
        <f>ROUND(I235*H235,2)</f>
        <v>0</v>
      </c>
      <c r="BL235" s="19" t="s">
        <v>153</v>
      </c>
      <c r="BM235" s="225" t="s">
        <v>416</v>
      </c>
    </row>
    <row r="236" s="2" customFormat="1">
      <c r="A236" s="40"/>
      <c r="B236" s="41"/>
      <c r="C236" s="42"/>
      <c r="D236" s="227" t="s">
        <v>142</v>
      </c>
      <c r="E236" s="42"/>
      <c r="F236" s="228" t="s">
        <v>417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142</v>
      </c>
      <c r="AU236" s="19" t="s">
        <v>87</v>
      </c>
    </row>
    <row r="237" s="13" customFormat="1">
      <c r="A237" s="13"/>
      <c r="B237" s="236"/>
      <c r="C237" s="237"/>
      <c r="D237" s="238" t="s">
        <v>214</v>
      </c>
      <c r="E237" s="239" t="s">
        <v>31</v>
      </c>
      <c r="F237" s="240" t="s">
        <v>376</v>
      </c>
      <c r="G237" s="237"/>
      <c r="H237" s="241">
        <v>131.09999999999999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214</v>
      </c>
      <c r="AU237" s="247" t="s">
        <v>87</v>
      </c>
      <c r="AV237" s="13" t="s">
        <v>87</v>
      </c>
      <c r="AW237" s="13" t="s">
        <v>38</v>
      </c>
      <c r="AX237" s="13" t="s">
        <v>77</v>
      </c>
      <c r="AY237" s="247" t="s">
        <v>132</v>
      </c>
    </row>
    <row r="238" s="13" customFormat="1">
      <c r="A238" s="13"/>
      <c r="B238" s="236"/>
      <c r="C238" s="237"/>
      <c r="D238" s="238" t="s">
        <v>214</v>
      </c>
      <c r="E238" s="239" t="s">
        <v>31</v>
      </c>
      <c r="F238" s="240" t="s">
        <v>377</v>
      </c>
      <c r="G238" s="237"/>
      <c r="H238" s="241">
        <v>12.75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214</v>
      </c>
      <c r="AU238" s="247" t="s">
        <v>87</v>
      </c>
      <c r="AV238" s="13" t="s">
        <v>87</v>
      </c>
      <c r="AW238" s="13" t="s">
        <v>38</v>
      </c>
      <c r="AX238" s="13" t="s">
        <v>77</v>
      </c>
      <c r="AY238" s="247" t="s">
        <v>132</v>
      </c>
    </row>
    <row r="239" s="13" customFormat="1">
      <c r="A239" s="13"/>
      <c r="B239" s="236"/>
      <c r="C239" s="237"/>
      <c r="D239" s="238" t="s">
        <v>214</v>
      </c>
      <c r="E239" s="239" t="s">
        <v>31</v>
      </c>
      <c r="F239" s="240" t="s">
        <v>378</v>
      </c>
      <c r="G239" s="237"/>
      <c r="H239" s="241">
        <v>14.25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214</v>
      </c>
      <c r="AU239" s="247" t="s">
        <v>87</v>
      </c>
      <c r="AV239" s="13" t="s">
        <v>87</v>
      </c>
      <c r="AW239" s="13" t="s">
        <v>38</v>
      </c>
      <c r="AX239" s="13" t="s">
        <v>77</v>
      </c>
      <c r="AY239" s="247" t="s">
        <v>132</v>
      </c>
    </row>
    <row r="240" s="14" customFormat="1">
      <c r="A240" s="14"/>
      <c r="B240" s="248"/>
      <c r="C240" s="249"/>
      <c r="D240" s="238" t="s">
        <v>214</v>
      </c>
      <c r="E240" s="250" t="s">
        <v>31</v>
      </c>
      <c r="F240" s="251" t="s">
        <v>418</v>
      </c>
      <c r="G240" s="249"/>
      <c r="H240" s="252">
        <v>158.09999999999999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214</v>
      </c>
      <c r="AU240" s="258" t="s">
        <v>87</v>
      </c>
      <c r="AV240" s="14" t="s">
        <v>153</v>
      </c>
      <c r="AW240" s="14" t="s">
        <v>38</v>
      </c>
      <c r="AX240" s="14" t="s">
        <v>85</v>
      </c>
      <c r="AY240" s="258" t="s">
        <v>132</v>
      </c>
    </row>
    <row r="241" s="2" customFormat="1" ht="16.5" customHeight="1">
      <c r="A241" s="40"/>
      <c r="B241" s="41"/>
      <c r="C241" s="259" t="s">
        <v>419</v>
      </c>
      <c r="D241" s="259" t="s">
        <v>314</v>
      </c>
      <c r="E241" s="260" t="s">
        <v>420</v>
      </c>
      <c r="F241" s="261" t="s">
        <v>421</v>
      </c>
      <c r="G241" s="262" t="s">
        <v>211</v>
      </c>
      <c r="H241" s="263">
        <v>133.72200000000001</v>
      </c>
      <c r="I241" s="264"/>
      <c r="J241" s="265">
        <f>ROUND(I241*H241,2)</f>
        <v>0</v>
      </c>
      <c r="K241" s="261" t="s">
        <v>139</v>
      </c>
      <c r="L241" s="266"/>
      <c r="M241" s="267" t="s">
        <v>31</v>
      </c>
      <c r="N241" s="268" t="s">
        <v>48</v>
      </c>
      <c r="O241" s="86"/>
      <c r="P241" s="223">
        <f>O241*H241</f>
        <v>0</v>
      </c>
      <c r="Q241" s="223">
        <v>0.13100000000000001</v>
      </c>
      <c r="R241" s="223">
        <f>Q241*H241</f>
        <v>17.517582000000001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173</v>
      </c>
      <c r="AT241" s="225" t="s">
        <v>314</v>
      </c>
      <c r="AU241" s="225" t="s">
        <v>87</v>
      </c>
      <c r="AY241" s="19" t="s">
        <v>132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85</v>
      </c>
      <c r="BK241" s="226">
        <f>ROUND(I241*H241,2)</f>
        <v>0</v>
      </c>
      <c r="BL241" s="19" t="s">
        <v>153</v>
      </c>
      <c r="BM241" s="225" t="s">
        <v>422</v>
      </c>
    </row>
    <row r="242" s="13" customFormat="1">
      <c r="A242" s="13"/>
      <c r="B242" s="236"/>
      <c r="C242" s="237"/>
      <c r="D242" s="238" t="s">
        <v>214</v>
      </c>
      <c r="E242" s="239" t="s">
        <v>31</v>
      </c>
      <c r="F242" s="240" t="s">
        <v>423</v>
      </c>
      <c r="G242" s="237"/>
      <c r="H242" s="241">
        <v>131.09999999999999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214</v>
      </c>
      <c r="AU242" s="247" t="s">
        <v>87</v>
      </c>
      <c r="AV242" s="13" t="s">
        <v>87</v>
      </c>
      <c r="AW242" s="13" t="s">
        <v>38</v>
      </c>
      <c r="AX242" s="13" t="s">
        <v>85</v>
      </c>
      <c r="AY242" s="247" t="s">
        <v>132</v>
      </c>
    </row>
    <row r="243" s="13" customFormat="1">
      <c r="A243" s="13"/>
      <c r="B243" s="236"/>
      <c r="C243" s="237"/>
      <c r="D243" s="238" t="s">
        <v>214</v>
      </c>
      <c r="E243" s="237"/>
      <c r="F243" s="240" t="s">
        <v>424</v>
      </c>
      <c r="G243" s="237"/>
      <c r="H243" s="241">
        <v>133.72200000000001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214</v>
      </c>
      <c r="AU243" s="247" t="s">
        <v>87</v>
      </c>
      <c r="AV243" s="13" t="s">
        <v>87</v>
      </c>
      <c r="AW243" s="13" t="s">
        <v>4</v>
      </c>
      <c r="AX243" s="13" t="s">
        <v>85</v>
      </c>
      <c r="AY243" s="247" t="s">
        <v>132</v>
      </c>
    </row>
    <row r="244" s="2" customFormat="1" ht="16.5" customHeight="1">
      <c r="A244" s="40"/>
      <c r="B244" s="41"/>
      <c r="C244" s="259" t="s">
        <v>425</v>
      </c>
      <c r="D244" s="259" t="s">
        <v>314</v>
      </c>
      <c r="E244" s="260" t="s">
        <v>426</v>
      </c>
      <c r="F244" s="261" t="s">
        <v>427</v>
      </c>
      <c r="G244" s="262" t="s">
        <v>211</v>
      </c>
      <c r="H244" s="263">
        <v>14.678000000000001</v>
      </c>
      <c r="I244" s="264"/>
      <c r="J244" s="265">
        <f>ROUND(I244*H244,2)</f>
        <v>0</v>
      </c>
      <c r="K244" s="261" t="s">
        <v>139</v>
      </c>
      <c r="L244" s="266"/>
      <c r="M244" s="267" t="s">
        <v>31</v>
      </c>
      <c r="N244" s="268" t="s">
        <v>48</v>
      </c>
      <c r="O244" s="86"/>
      <c r="P244" s="223">
        <f>O244*H244</f>
        <v>0</v>
      </c>
      <c r="Q244" s="223">
        <v>0.13100000000000001</v>
      </c>
      <c r="R244" s="223">
        <f>Q244*H244</f>
        <v>1.9228180000000001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173</v>
      </c>
      <c r="AT244" s="225" t="s">
        <v>314</v>
      </c>
      <c r="AU244" s="225" t="s">
        <v>87</v>
      </c>
      <c r="AY244" s="19" t="s">
        <v>132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85</v>
      </c>
      <c r="BK244" s="226">
        <f>ROUND(I244*H244,2)</f>
        <v>0</v>
      </c>
      <c r="BL244" s="19" t="s">
        <v>153</v>
      </c>
      <c r="BM244" s="225" t="s">
        <v>428</v>
      </c>
    </row>
    <row r="245" s="13" customFormat="1">
      <c r="A245" s="13"/>
      <c r="B245" s="236"/>
      <c r="C245" s="237"/>
      <c r="D245" s="238" t="s">
        <v>214</v>
      </c>
      <c r="E245" s="239" t="s">
        <v>31</v>
      </c>
      <c r="F245" s="240" t="s">
        <v>429</v>
      </c>
      <c r="G245" s="237"/>
      <c r="H245" s="241">
        <v>14.25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214</v>
      </c>
      <c r="AU245" s="247" t="s">
        <v>87</v>
      </c>
      <c r="AV245" s="13" t="s">
        <v>87</v>
      </c>
      <c r="AW245" s="13" t="s">
        <v>38</v>
      </c>
      <c r="AX245" s="13" t="s">
        <v>85</v>
      </c>
      <c r="AY245" s="247" t="s">
        <v>132</v>
      </c>
    </row>
    <row r="246" s="13" customFormat="1">
      <c r="A246" s="13"/>
      <c r="B246" s="236"/>
      <c r="C246" s="237"/>
      <c r="D246" s="238" t="s">
        <v>214</v>
      </c>
      <c r="E246" s="237"/>
      <c r="F246" s="240" t="s">
        <v>430</v>
      </c>
      <c r="G246" s="237"/>
      <c r="H246" s="241">
        <v>14.678000000000001</v>
      </c>
      <c r="I246" s="242"/>
      <c r="J246" s="237"/>
      <c r="K246" s="237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214</v>
      </c>
      <c r="AU246" s="247" t="s">
        <v>87</v>
      </c>
      <c r="AV246" s="13" t="s">
        <v>87</v>
      </c>
      <c r="AW246" s="13" t="s">
        <v>4</v>
      </c>
      <c r="AX246" s="13" t="s">
        <v>85</v>
      </c>
      <c r="AY246" s="247" t="s">
        <v>132</v>
      </c>
    </row>
    <row r="247" s="2" customFormat="1" ht="24.15" customHeight="1">
      <c r="A247" s="40"/>
      <c r="B247" s="41"/>
      <c r="C247" s="259" t="s">
        <v>431</v>
      </c>
      <c r="D247" s="259" t="s">
        <v>314</v>
      </c>
      <c r="E247" s="260" t="s">
        <v>432</v>
      </c>
      <c r="F247" s="261" t="s">
        <v>433</v>
      </c>
      <c r="G247" s="262" t="s">
        <v>211</v>
      </c>
      <c r="H247" s="263">
        <v>13.132999999999999</v>
      </c>
      <c r="I247" s="264"/>
      <c r="J247" s="265">
        <f>ROUND(I247*H247,2)</f>
        <v>0</v>
      </c>
      <c r="K247" s="261" t="s">
        <v>31</v>
      </c>
      <c r="L247" s="266"/>
      <c r="M247" s="267" t="s">
        <v>31</v>
      </c>
      <c r="N247" s="268" t="s">
        <v>48</v>
      </c>
      <c r="O247" s="86"/>
      <c r="P247" s="223">
        <f>O247*H247</f>
        <v>0</v>
      </c>
      <c r="Q247" s="223">
        <v>0.13100000000000001</v>
      </c>
      <c r="R247" s="223">
        <f>Q247*H247</f>
        <v>1.720423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173</v>
      </c>
      <c r="AT247" s="225" t="s">
        <v>314</v>
      </c>
      <c r="AU247" s="225" t="s">
        <v>87</v>
      </c>
      <c r="AY247" s="19" t="s">
        <v>132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85</v>
      </c>
      <c r="BK247" s="226">
        <f>ROUND(I247*H247,2)</f>
        <v>0</v>
      </c>
      <c r="BL247" s="19" t="s">
        <v>153</v>
      </c>
      <c r="BM247" s="225" t="s">
        <v>434</v>
      </c>
    </row>
    <row r="248" s="2" customFormat="1">
      <c r="A248" s="40"/>
      <c r="B248" s="41"/>
      <c r="C248" s="42"/>
      <c r="D248" s="238" t="s">
        <v>435</v>
      </c>
      <c r="E248" s="42"/>
      <c r="F248" s="280" t="s">
        <v>436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435</v>
      </c>
      <c r="AU248" s="19" t="s">
        <v>87</v>
      </c>
    </row>
    <row r="249" s="13" customFormat="1">
      <c r="A249" s="13"/>
      <c r="B249" s="236"/>
      <c r="C249" s="237"/>
      <c r="D249" s="238" t="s">
        <v>214</v>
      </c>
      <c r="E249" s="239" t="s">
        <v>31</v>
      </c>
      <c r="F249" s="240" t="s">
        <v>437</v>
      </c>
      <c r="G249" s="237"/>
      <c r="H249" s="241">
        <v>12.75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214</v>
      </c>
      <c r="AU249" s="247" t="s">
        <v>87</v>
      </c>
      <c r="AV249" s="13" t="s">
        <v>87</v>
      </c>
      <c r="AW249" s="13" t="s">
        <v>38</v>
      </c>
      <c r="AX249" s="13" t="s">
        <v>85</v>
      </c>
      <c r="AY249" s="247" t="s">
        <v>132</v>
      </c>
    </row>
    <row r="250" s="13" customFormat="1">
      <c r="A250" s="13"/>
      <c r="B250" s="236"/>
      <c r="C250" s="237"/>
      <c r="D250" s="238" t="s">
        <v>214</v>
      </c>
      <c r="E250" s="237"/>
      <c r="F250" s="240" t="s">
        <v>438</v>
      </c>
      <c r="G250" s="237"/>
      <c r="H250" s="241">
        <v>13.132999999999999</v>
      </c>
      <c r="I250" s="242"/>
      <c r="J250" s="237"/>
      <c r="K250" s="237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214</v>
      </c>
      <c r="AU250" s="247" t="s">
        <v>87</v>
      </c>
      <c r="AV250" s="13" t="s">
        <v>87</v>
      </c>
      <c r="AW250" s="13" t="s">
        <v>4</v>
      </c>
      <c r="AX250" s="13" t="s">
        <v>85</v>
      </c>
      <c r="AY250" s="247" t="s">
        <v>132</v>
      </c>
    </row>
    <row r="251" s="2" customFormat="1" ht="44.25" customHeight="1">
      <c r="A251" s="40"/>
      <c r="B251" s="41"/>
      <c r="C251" s="214" t="s">
        <v>439</v>
      </c>
      <c r="D251" s="214" t="s">
        <v>135</v>
      </c>
      <c r="E251" s="215" t="s">
        <v>440</v>
      </c>
      <c r="F251" s="216" t="s">
        <v>441</v>
      </c>
      <c r="G251" s="217" t="s">
        <v>211</v>
      </c>
      <c r="H251" s="218">
        <v>27</v>
      </c>
      <c r="I251" s="219"/>
      <c r="J251" s="220">
        <f>ROUND(I251*H251,2)</f>
        <v>0</v>
      </c>
      <c r="K251" s="216" t="s">
        <v>139</v>
      </c>
      <c r="L251" s="46"/>
      <c r="M251" s="221" t="s">
        <v>31</v>
      </c>
      <c r="N251" s="222" t="s">
        <v>48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153</v>
      </c>
      <c r="AT251" s="225" t="s">
        <v>135</v>
      </c>
      <c r="AU251" s="225" t="s">
        <v>87</v>
      </c>
      <c r="AY251" s="19" t="s">
        <v>132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85</v>
      </c>
      <c r="BK251" s="226">
        <f>ROUND(I251*H251,2)</f>
        <v>0</v>
      </c>
      <c r="BL251" s="19" t="s">
        <v>153</v>
      </c>
      <c r="BM251" s="225" t="s">
        <v>442</v>
      </c>
    </row>
    <row r="252" s="2" customFormat="1">
      <c r="A252" s="40"/>
      <c r="B252" s="41"/>
      <c r="C252" s="42"/>
      <c r="D252" s="227" t="s">
        <v>142</v>
      </c>
      <c r="E252" s="42"/>
      <c r="F252" s="228" t="s">
        <v>443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142</v>
      </c>
      <c r="AU252" s="19" t="s">
        <v>87</v>
      </c>
    </row>
    <row r="253" s="13" customFormat="1">
      <c r="A253" s="13"/>
      <c r="B253" s="236"/>
      <c r="C253" s="237"/>
      <c r="D253" s="238" t="s">
        <v>214</v>
      </c>
      <c r="E253" s="239" t="s">
        <v>31</v>
      </c>
      <c r="F253" s="240" t="s">
        <v>444</v>
      </c>
      <c r="G253" s="237"/>
      <c r="H253" s="241">
        <v>27</v>
      </c>
      <c r="I253" s="242"/>
      <c r="J253" s="237"/>
      <c r="K253" s="237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214</v>
      </c>
      <c r="AU253" s="247" t="s">
        <v>87</v>
      </c>
      <c r="AV253" s="13" t="s">
        <v>87</v>
      </c>
      <c r="AW253" s="13" t="s">
        <v>38</v>
      </c>
      <c r="AX253" s="13" t="s">
        <v>85</v>
      </c>
      <c r="AY253" s="247" t="s">
        <v>132</v>
      </c>
    </row>
    <row r="254" s="2" customFormat="1" ht="44.25" customHeight="1">
      <c r="A254" s="40"/>
      <c r="B254" s="41"/>
      <c r="C254" s="214" t="s">
        <v>445</v>
      </c>
      <c r="D254" s="214" t="s">
        <v>135</v>
      </c>
      <c r="E254" s="215" t="s">
        <v>446</v>
      </c>
      <c r="F254" s="216" t="s">
        <v>447</v>
      </c>
      <c r="G254" s="217" t="s">
        <v>211</v>
      </c>
      <c r="H254" s="218">
        <v>9.5500000000000007</v>
      </c>
      <c r="I254" s="219"/>
      <c r="J254" s="220">
        <f>ROUND(I254*H254,2)</f>
        <v>0</v>
      </c>
      <c r="K254" s="216" t="s">
        <v>139</v>
      </c>
      <c r="L254" s="46"/>
      <c r="M254" s="221" t="s">
        <v>31</v>
      </c>
      <c r="N254" s="222" t="s">
        <v>48</v>
      </c>
      <c r="O254" s="86"/>
      <c r="P254" s="223">
        <f>O254*H254</f>
        <v>0</v>
      </c>
      <c r="Q254" s="223">
        <v>0.11162</v>
      </c>
      <c r="R254" s="223">
        <f>Q254*H254</f>
        <v>1.065971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153</v>
      </c>
      <c r="AT254" s="225" t="s">
        <v>135</v>
      </c>
      <c r="AU254" s="225" t="s">
        <v>87</v>
      </c>
      <c r="AY254" s="19" t="s">
        <v>132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85</v>
      </c>
      <c r="BK254" s="226">
        <f>ROUND(I254*H254,2)</f>
        <v>0</v>
      </c>
      <c r="BL254" s="19" t="s">
        <v>153</v>
      </c>
      <c r="BM254" s="225" t="s">
        <v>448</v>
      </c>
    </row>
    <row r="255" s="2" customFormat="1">
      <c r="A255" s="40"/>
      <c r="B255" s="41"/>
      <c r="C255" s="42"/>
      <c r="D255" s="227" t="s">
        <v>142</v>
      </c>
      <c r="E255" s="42"/>
      <c r="F255" s="228" t="s">
        <v>449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142</v>
      </c>
      <c r="AU255" s="19" t="s">
        <v>87</v>
      </c>
    </row>
    <row r="256" s="13" customFormat="1">
      <c r="A256" s="13"/>
      <c r="B256" s="236"/>
      <c r="C256" s="237"/>
      <c r="D256" s="238" t="s">
        <v>214</v>
      </c>
      <c r="E256" s="239" t="s">
        <v>31</v>
      </c>
      <c r="F256" s="240" t="s">
        <v>387</v>
      </c>
      <c r="G256" s="237"/>
      <c r="H256" s="241">
        <v>3.2999999999999998</v>
      </c>
      <c r="I256" s="242"/>
      <c r="J256" s="237"/>
      <c r="K256" s="237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214</v>
      </c>
      <c r="AU256" s="247" t="s">
        <v>87</v>
      </c>
      <c r="AV256" s="13" t="s">
        <v>87</v>
      </c>
      <c r="AW256" s="13" t="s">
        <v>38</v>
      </c>
      <c r="AX256" s="13" t="s">
        <v>77</v>
      </c>
      <c r="AY256" s="247" t="s">
        <v>132</v>
      </c>
    </row>
    <row r="257" s="13" customFormat="1">
      <c r="A257" s="13"/>
      <c r="B257" s="236"/>
      <c r="C257" s="237"/>
      <c r="D257" s="238" t="s">
        <v>214</v>
      </c>
      <c r="E257" s="239" t="s">
        <v>31</v>
      </c>
      <c r="F257" s="240" t="s">
        <v>388</v>
      </c>
      <c r="G257" s="237"/>
      <c r="H257" s="241">
        <v>3.4500000000000002</v>
      </c>
      <c r="I257" s="242"/>
      <c r="J257" s="237"/>
      <c r="K257" s="237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214</v>
      </c>
      <c r="AU257" s="247" t="s">
        <v>87</v>
      </c>
      <c r="AV257" s="13" t="s">
        <v>87</v>
      </c>
      <c r="AW257" s="13" t="s">
        <v>38</v>
      </c>
      <c r="AX257" s="13" t="s">
        <v>77</v>
      </c>
      <c r="AY257" s="247" t="s">
        <v>132</v>
      </c>
    </row>
    <row r="258" s="13" customFormat="1">
      <c r="A258" s="13"/>
      <c r="B258" s="236"/>
      <c r="C258" s="237"/>
      <c r="D258" s="238" t="s">
        <v>214</v>
      </c>
      <c r="E258" s="239" t="s">
        <v>31</v>
      </c>
      <c r="F258" s="240" t="s">
        <v>389</v>
      </c>
      <c r="G258" s="237"/>
      <c r="H258" s="241">
        <v>2.7999999999999998</v>
      </c>
      <c r="I258" s="242"/>
      <c r="J258" s="237"/>
      <c r="K258" s="237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214</v>
      </c>
      <c r="AU258" s="247" t="s">
        <v>87</v>
      </c>
      <c r="AV258" s="13" t="s">
        <v>87</v>
      </c>
      <c r="AW258" s="13" t="s">
        <v>38</v>
      </c>
      <c r="AX258" s="13" t="s">
        <v>77</v>
      </c>
      <c r="AY258" s="247" t="s">
        <v>132</v>
      </c>
    </row>
    <row r="259" s="14" customFormat="1">
      <c r="A259" s="14"/>
      <c r="B259" s="248"/>
      <c r="C259" s="249"/>
      <c r="D259" s="238" t="s">
        <v>214</v>
      </c>
      <c r="E259" s="250" t="s">
        <v>31</v>
      </c>
      <c r="F259" s="251" t="s">
        <v>238</v>
      </c>
      <c r="G259" s="249"/>
      <c r="H259" s="252">
        <v>9.5500000000000007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214</v>
      </c>
      <c r="AU259" s="258" t="s">
        <v>87</v>
      </c>
      <c r="AV259" s="14" t="s">
        <v>153</v>
      </c>
      <c r="AW259" s="14" t="s">
        <v>38</v>
      </c>
      <c r="AX259" s="14" t="s">
        <v>85</v>
      </c>
      <c r="AY259" s="258" t="s">
        <v>132</v>
      </c>
    </row>
    <row r="260" s="2" customFormat="1" ht="16.5" customHeight="1">
      <c r="A260" s="40"/>
      <c r="B260" s="41"/>
      <c r="C260" s="259" t="s">
        <v>450</v>
      </c>
      <c r="D260" s="259" t="s">
        <v>314</v>
      </c>
      <c r="E260" s="260" t="s">
        <v>451</v>
      </c>
      <c r="F260" s="261" t="s">
        <v>452</v>
      </c>
      <c r="G260" s="262" t="s">
        <v>211</v>
      </c>
      <c r="H260" s="263">
        <v>3.399</v>
      </c>
      <c r="I260" s="264"/>
      <c r="J260" s="265">
        <f>ROUND(I260*H260,2)</f>
        <v>0</v>
      </c>
      <c r="K260" s="261" t="s">
        <v>139</v>
      </c>
      <c r="L260" s="266"/>
      <c r="M260" s="267" t="s">
        <v>31</v>
      </c>
      <c r="N260" s="268" t="s">
        <v>48</v>
      </c>
      <c r="O260" s="86"/>
      <c r="P260" s="223">
        <f>O260*H260</f>
        <v>0</v>
      </c>
      <c r="Q260" s="223">
        <v>0.17599999999999999</v>
      </c>
      <c r="R260" s="223">
        <f>Q260*H260</f>
        <v>0.59822399999999998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173</v>
      </c>
      <c r="AT260" s="225" t="s">
        <v>314</v>
      </c>
      <c r="AU260" s="225" t="s">
        <v>87</v>
      </c>
      <c r="AY260" s="19" t="s">
        <v>132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85</v>
      </c>
      <c r="BK260" s="226">
        <f>ROUND(I260*H260,2)</f>
        <v>0</v>
      </c>
      <c r="BL260" s="19" t="s">
        <v>153</v>
      </c>
      <c r="BM260" s="225" t="s">
        <v>453</v>
      </c>
    </row>
    <row r="261" s="13" customFormat="1">
      <c r="A261" s="13"/>
      <c r="B261" s="236"/>
      <c r="C261" s="237"/>
      <c r="D261" s="238" t="s">
        <v>214</v>
      </c>
      <c r="E261" s="239" t="s">
        <v>31</v>
      </c>
      <c r="F261" s="240" t="s">
        <v>387</v>
      </c>
      <c r="G261" s="237"/>
      <c r="H261" s="241">
        <v>3.2999999999999998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214</v>
      </c>
      <c r="AU261" s="247" t="s">
        <v>87</v>
      </c>
      <c r="AV261" s="13" t="s">
        <v>87</v>
      </c>
      <c r="AW261" s="13" t="s">
        <v>38</v>
      </c>
      <c r="AX261" s="13" t="s">
        <v>85</v>
      </c>
      <c r="AY261" s="247" t="s">
        <v>132</v>
      </c>
    </row>
    <row r="262" s="13" customFormat="1">
      <c r="A262" s="13"/>
      <c r="B262" s="236"/>
      <c r="C262" s="237"/>
      <c r="D262" s="238" t="s">
        <v>214</v>
      </c>
      <c r="E262" s="237"/>
      <c r="F262" s="240" t="s">
        <v>454</v>
      </c>
      <c r="G262" s="237"/>
      <c r="H262" s="241">
        <v>3.399</v>
      </c>
      <c r="I262" s="242"/>
      <c r="J262" s="237"/>
      <c r="K262" s="237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214</v>
      </c>
      <c r="AU262" s="247" t="s">
        <v>87</v>
      </c>
      <c r="AV262" s="13" t="s">
        <v>87</v>
      </c>
      <c r="AW262" s="13" t="s">
        <v>4</v>
      </c>
      <c r="AX262" s="13" t="s">
        <v>85</v>
      </c>
      <c r="AY262" s="247" t="s">
        <v>132</v>
      </c>
    </row>
    <row r="263" s="2" customFormat="1" ht="16.5" customHeight="1">
      <c r="A263" s="40"/>
      <c r="B263" s="41"/>
      <c r="C263" s="259" t="s">
        <v>455</v>
      </c>
      <c r="D263" s="259" t="s">
        <v>314</v>
      </c>
      <c r="E263" s="260" t="s">
        <v>456</v>
      </c>
      <c r="F263" s="261" t="s">
        <v>457</v>
      </c>
      <c r="G263" s="262" t="s">
        <v>211</v>
      </c>
      <c r="H263" s="263">
        <v>2.8839999999999999</v>
      </c>
      <c r="I263" s="264"/>
      <c r="J263" s="265">
        <f>ROUND(I263*H263,2)</f>
        <v>0</v>
      </c>
      <c r="K263" s="261" t="s">
        <v>139</v>
      </c>
      <c r="L263" s="266"/>
      <c r="M263" s="267" t="s">
        <v>31</v>
      </c>
      <c r="N263" s="268" t="s">
        <v>48</v>
      </c>
      <c r="O263" s="86"/>
      <c r="P263" s="223">
        <f>O263*H263</f>
        <v>0</v>
      </c>
      <c r="Q263" s="223">
        <v>0.17499999999999999</v>
      </c>
      <c r="R263" s="223">
        <f>Q263*H263</f>
        <v>0.50469999999999993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173</v>
      </c>
      <c r="AT263" s="225" t="s">
        <v>314</v>
      </c>
      <c r="AU263" s="225" t="s">
        <v>87</v>
      </c>
      <c r="AY263" s="19" t="s">
        <v>132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85</v>
      </c>
      <c r="BK263" s="226">
        <f>ROUND(I263*H263,2)</f>
        <v>0</v>
      </c>
      <c r="BL263" s="19" t="s">
        <v>153</v>
      </c>
      <c r="BM263" s="225" t="s">
        <v>458</v>
      </c>
    </row>
    <row r="264" s="13" customFormat="1">
      <c r="A264" s="13"/>
      <c r="B264" s="236"/>
      <c r="C264" s="237"/>
      <c r="D264" s="238" t="s">
        <v>214</v>
      </c>
      <c r="E264" s="239" t="s">
        <v>31</v>
      </c>
      <c r="F264" s="240" t="s">
        <v>389</v>
      </c>
      <c r="G264" s="237"/>
      <c r="H264" s="241">
        <v>2.7999999999999998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214</v>
      </c>
      <c r="AU264" s="247" t="s">
        <v>87</v>
      </c>
      <c r="AV264" s="13" t="s">
        <v>87</v>
      </c>
      <c r="AW264" s="13" t="s">
        <v>38</v>
      </c>
      <c r="AX264" s="13" t="s">
        <v>85</v>
      </c>
      <c r="AY264" s="247" t="s">
        <v>132</v>
      </c>
    </row>
    <row r="265" s="13" customFormat="1">
      <c r="A265" s="13"/>
      <c r="B265" s="236"/>
      <c r="C265" s="237"/>
      <c r="D265" s="238" t="s">
        <v>214</v>
      </c>
      <c r="E265" s="237"/>
      <c r="F265" s="240" t="s">
        <v>459</v>
      </c>
      <c r="G265" s="237"/>
      <c r="H265" s="241">
        <v>2.8839999999999999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214</v>
      </c>
      <c r="AU265" s="247" t="s">
        <v>87</v>
      </c>
      <c r="AV265" s="13" t="s">
        <v>87</v>
      </c>
      <c r="AW265" s="13" t="s">
        <v>4</v>
      </c>
      <c r="AX265" s="13" t="s">
        <v>85</v>
      </c>
      <c r="AY265" s="247" t="s">
        <v>132</v>
      </c>
    </row>
    <row r="266" s="2" customFormat="1" ht="24.15" customHeight="1">
      <c r="A266" s="40"/>
      <c r="B266" s="41"/>
      <c r="C266" s="259" t="s">
        <v>460</v>
      </c>
      <c r="D266" s="259" t="s">
        <v>314</v>
      </c>
      <c r="E266" s="260" t="s">
        <v>461</v>
      </c>
      <c r="F266" s="261" t="s">
        <v>462</v>
      </c>
      <c r="G266" s="262" t="s">
        <v>211</v>
      </c>
      <c r="H266" s="263">
        <v>3.5539999999999998</v>
      </c>
      <c r="I266" s="264"/>
      <c r="J266" s="265">
        <f>ROUND(I266*H266,2)</f>
        <v>0</v>
      </c>
      <c r="K266" s="261" t="s">
        <v>31</v>
      </c>
      <c r="L266" s="266"/>
      <c r="M266" s="267" t="s">
        <v>31</v>
      </c>
      <c r="N266" s="268" t="s">
        <v>48</v>
      </c>
      <c r="O266" s="86"/>
      <c r="P266" s="223">
        <f>O266*H266</f>
        <v>0</v>
      </c>
      <c r="Q266" s="223">
        <v>0.16700000000000001</v>
      </c>
      <c r="R266" s="223">
        <f>Q266*H266</f>
        <v>0.59351799999999999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173</v>
      </c>
      <c r="AT266" s="225" t="s">
        <v>314</v>
      </c>
      <c r="AU266" s="225" t="s">
        <v>87</v>
      </c>
      <c r="AY266" s="19" t="s">
        <v>132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85</v>
      </c>
      <c r="BK266" s="226">
        <f>ROUND(I266*H266,2)</f>
        <v>0</v>
      </c>
      <c r="BL266" s="19" t="s">
        <v>153</v>
      </c>
      <c r="BM266" s="225" t="s">
        <v>463</v>
      </c>
    </row>
    <row r="267" s="2" customFormat="1">
      <c r="A267" s="40"/>
      <c r="B267" s="41"/>
      <c r="C267" s="42"/>
      <c r="D267" s="238" t="s">
        <v>435</v>
      </c>
      <c r="E267" s="42"/>
      <c r="F267" s="280" t="s">
        <v>436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435</v>
      </c>
      <c r="AU267" s="19" t="s">
        <v>87</v>
      </c>
    </row>
    <row r="268" s="13" customFormat="1">
      <c r="A268" s="13"/>
      <c r="B268" s="236"/>
      <c r="C268" s="237"/>
      <c r="D268" s="238" t="s">
        <v>214</v>
      </c>
      <c r="E268" s="239" t="s">
        <v>31</v>
      </c>
      <c r="F268" s="240" t="s">
        <v>388</v>
      </c>
      <c r="G268" s="237"/>
      <c r="H268" s="241">
        <v>3.4500000000000002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214</v>
      </c>
      <c r="AU268" s="247" t="s">
        <v>87</v>
      </c>
      <c r="AV268" s="13" t="s">
        <v>87</v>
      </c>
      <c r="AW268" s="13" t="s">
        <v>38</v>
      </c>
      <c r="AX268" s="13" t="s">
        <v>85</v>
      </c>
      <c r="AY268" s="247" t="s">
        <v>132</v>
      </c>
    </row>
    <row r="269" s="13" customFormat="1">
      <c r="A269" s="13"/>
      <c r="B269" s="236"/>
      <c r="C269" s="237"/>
      <c r="D269" s="238" t="s">
        <v>214</v>
      </c>
      <c r="E269" s="237"/>
      <c r="F269" s="240" t="s">
        <v>464</v>
      </c>
      <c r="G269" s="237"/>
      <c r="H269" s="241">
        <v>3.5539999999999998</v>
      </c>
      <c r="I269" s="242"/>
      <c r="J269" s="237"/>
      <c r="K269" s="237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214</v>
      </c>
      <c r="AU269" s="247" t="s">
        <v>87</v>
      </c>
      <c r="AV269" s="13" t="s">
        <v>87</v>
      </c>
      <c r="AW269" s="13" t="s">
        <v>4</v>
      </c>
      <c r="AX269" s="13" t="s">
        <v>85</v>
      </c>
      <c r="AY269" s="247" t="s">
        <v>132</v>
      </c>
    </row>
    <row r="270" s="2" customFormat="1" ht="44.25" customHeight="1">
      <c r="A270" s="40"/>
      <c r="B270" s="41"/>
      <c r="C270" s="214" t="s">
        <v>465</v>
      </c>
      <c r="D270" s="214" t="s">
        <v>135</v>
      </c>
      <c r="E270" s="215" t="s">
        <v>466</v>
      </c>
      <c r="F270" s="216" t="s">
        <v>467</v>
      </c>
      <c r="G270" s="217" t="s">
        <v>211</v>
      </c>
      <c r="H270" s="218">
        <v>6.25</v>
      </c>
      <c r="I270" s="219"/>
      <c r="J270" s="220">
        <f>ROUND(I270*H270,2)</f>
        <v>0</v>
      </c>
      <c r="K270" s="216" t="s">
        <v>139</v>
      </c>
      <c r="L270" s="46"/>
      <c r="M270" s="221" t="s">
        <v>31</v>
      </c>
      <c r="N270" s="222" t="s">
        <v>48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153</v>
      </c>
      <c r="AT270" s="225" t="s">
        <v>135</v>
      </c>
      <c r="AU270" s="225" t="s">
        <v>87</v>
      </c>
      <c r="AY270" s="19" t="s">
        <v>132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85</v>
      </c>
      <c r="BK270" s="226">
        <f>ROUND(I270*H270,2)</f>
        <v>0</v>
      </c>
      <c r="BL270" s="19" t="s">
        <v>153</v>
      </c>
      <c r="BM270" s="225" t="s">
        <v>468</v>
      </c>
    </row>
    <row r="271" s="2" customFormat="1">
      <c r="A271" s="40"/>
      <c r="B271" s="41"/>
      <c r="C271" s="42"/>
      <c r="D271" s="227" t="s">
        <v>142</v>
      </c>
      <c r="E271" s="42"/>
      <c r="F271" s="228" t="s">
        <v>469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142</v>
      </c>
      <c r="AU271" s="19" t="s">
        <v>87</v>
      </c>
    </row>
    <row r="272" s="13" customFormat="1">
      <c r="A272" s="13"/>
      <c r="B272" s="236"/>
      <c r="C272" s="237"/>
      <c r="D272" s="238" t="s">
        <v>214</v>
      </c>
      <c r="E272" s="239" t="s">
        <v>31</v>
      </c>
      <c r="F272" s="240" t="s">
        <v>470</v>
      </c>
      <c r="G272" s="237"/>
      <c r="H272" s="241">
        <v>6.25</v>
      </c>
      <c r="I272" s="242"/>
      <c r="J272" s="237"/>
      <c r="K272" s="237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214</v>
      </c>
      <c r="AU272" s="247" t="s">
        <v>87</v>
      </c>
      <c r="AV272" s="13" t="s">
        <v>87</v>
      </c>
      <c r="AW272" s="13" t="s">
        <v>38</v>
      </c>
      <c r="AX272" s="13" t="s">
        <v>85</v>
      </c>
      <c r="AY272" s="247" t="s">
        <v>132</v>
      </c>
    </row>
    <row r="273" s="2" customFormat="1" ht="37.8" customHeight="1">
      <c r="A273" s="40"/>
      <c r="B273" s="41"/>
      <c r="C273" s="214" t="s">
        <v>471</v>
      </c>
      <c r="D273" s="214" t="s">
        <v>135</v>
      </c>
      <c r="E273" s="215" t="s">
        <v>472</v>
      </c>
      <c r="F273" s="216" t="s">
        <v>473</v>
      </c>
      <c r="G273" s="217" t="s">
        <v>211</v>
      </c>
      <c r="H273" s="218">
        <v>89.5</v>
      </c>
      <c r="I273" s="219"/>
      <c r="J273" s="220">
        <f>ROUND(I273*H273,2)</f>
        <v>0</v>
      </c>
      <c r="K273" s="216" t="s">
        <v>139</v>
      </c>
      <c r="L273" s="46"/>
      <c r="M273" s="221" t="s">
        <v>31</v>
      </c>
      <c r="N273" s="222" t="s">
        <v>48</v>
      </c>
      <c r="O273" s="86"/>
      <c r="P273" s="223">
        <f>O273*H273</f>
        <v>0</v>
      </c>
      <c r="Q273" s="223">
        <v>0.098000000000000004</v>
      </c>
      <c r="R273" s="223">
        <f>Q273*H273</f>
        <v>8.7710000000000008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153</v>
      </c>
      <c r="AT273" s="225" t="s">
        <v>135</v>
      </c>
      <c r="AU273" s="225" t="s">
        <v>87</v>
      </c>
      <c r="AY273" s="19" t="s">
        <v>132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85</v>
      </c>
      <c r="BK273" s="226">
        <f>ROUND(I273*H273,2)</f>
        <v>0</v>
      </c>
      <c r="BL273" s="19" t="s">
        <v>153</v>
      </c>
      <c r="BM273" s="225" t="s">
        <v>474</v>
      </c>
    </row>
    <row r="274" s="2" customFormat="1">
      <c r="A274" s="40"/>
      <c r="B274" s="41"/>
      <c r="C274" s="42"/>
      <c r="D274" s="227" t="s">
        <v>142</v>
      </c>
      <c r="E274" s="42"/>
      <c r="F274" s="228" t="s">
        <v>475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142</v>
      </c>
      <c r="AU274" s="19" t="s">
        <v>87</v>
      </c>
    </row>
    <row r="275" s="13" customFormat="1">
      <c r="A275" s="13"/>
      <c r="B275" s="236"/>
      <c r="C275" s="237"/>
      <c r="D275" s="238" t="s">
        <v>214</v>
      </c>
      <c r="E275" s="239" t="s">
        <v>31</v>
      </c>
      <c r="F275" s="240" t="s">
        <v>391</v>
      </c>
      <c r="G275" s="237"/>
      <c r="H275" s="241">
        <v>89.5</v>
      </c>
      <c r="I275" s="242"/>
      <c r="J275" s="237"/>
      <c r="K275" s="237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214</v>
      </c>
      <c r="AU275" s="247" t="s">
        <v>87</v>
      </c>
      <c r="AV275" s="13" t="s">
        <v>87</v>
      </c>
      <c r="AW275" s="13" t="s">
        <v>38</v>
      </c>
      <c r="AX275" s="13" t="s">
        <v>85</v>
      </c>
      <c r="AY275" s="247" t="s">
        <v>132</v>
      </c>
    </row>
    <row r="276" s="2" customFormat="1" ht="16.5" customHeight="1">
      <c r="A276" s="40"/>
      <c r="B276" s="41"/>
      <c r="C276" s="259" t="s">
        <v>476</v>
      </c>
      <c r="D276" s="259" t="s">
        <v>314</v>
      </c>
      <c r="E276" s="260" t="s">
        <v>477</v>
      </c>
      <c r="F276" s="261" t="s">
        <v>478</v>
      </c>
      <c r="G276" s="262" t="s">
        <v>211</v>
      </c>
      <c r="H276" s="263">
        <v>85.325000000000003</v>
      </c>
      <c r="I276" s="264"/>
      <c r="J276" s="265">
        <f>ROUND(I276*H276,2)</f>
        <v>0</v>
      </c>
      <c r="K276" s="261" t="s">
        <v>139</v>
      </c>
      <c r="L276" s="266"/>
      <c r="M276" s="267" t="s">
        <v>31</v>
      </c>
      <c r="N276" s="268" t="s">
        <v>48</v>
      </c>
      <c r="O276" s="86"/>
      <c r="P276" s="223">
        <f>O276*H276</f>
        <v>0</v>
      </c>
      <c r="Q276" s="223">
        <v>0.13600000000000001</v>
      </c>
      <c r="R276" s="223">
        <f>Q276*H276</f>
        <v>11.604200000000001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173</v>
      </c>
      <c r="AT276" s="225" t="s">
        <v>314</v>
      </c>
      <c r="AU276" s="225" t="s">
        <v>87</v>
      </c>
      <c r="AY276" s="19" t="s">
        <v>132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85</v>
      </c>
      <c r="BK276" s="226">
        <f>ROUND(I276*H276,2)</f>
        <v>0</v>
      </c>
      <c r="BL276" s="19" t="s">
        <v>153</v>
      </c>
      <c r="BM276" s="225" t="s">
        <v>479</v>
      </c>
    </row>
    <row r="277" s="13" customFormat="1">
      <c r="A277" s="13"/>
      <c r="B277" s="236"/>
      <c r="C277" s="237"/>
      <c r="D277" s="238" t="s">
        <v>214</v>
      </c>
      <c r="E277" s="239" t="s">
        <v>31</v>
      </c>
      <c r="F277" s="240" t="s">
        <v>480</v>
      </c>
      <c r="G277" s="237"/>
      <c r="H277" s="241">
        <v>82.840000000000003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214</v>
      </c>
      <c r="AU277" s="247" t="s">
        <v>87</v>
      </c>
      <c r="AV277" s="13" t="s">
        <v>87</v>
      </c>
      <c r="AW277" s="13" t="s">
        <v>38</v>
      </c>
      <c r="AX277" s="13" t="s">
        <v>85</v>
      </c>
      <c r="AY277" s="247" t="s">
        <v>132</v>
      </c>
    </row>
    <row r="278" s="13" customFormat="1">
      <c r="A278" s="13"/>
      <c r="B278" s="236"/>
      <c r="C278" s="237"/>
      <c r="D278" s="238" t="s">
        <v>214</v>
      </c>
      <c r="E278" s="237"/>
      <c r="F278" s="240" t="s">
        <v>481</v>
      </c>
      <c r="G278" s="237"/>
      <c r="H278" s="241">
        <v>85.325000000000003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214</v>
      </c>
      <c r="AU278" s="247" t="s">
        <v>87</v>
      </c>
      <c r="AV278" s="13" t="s">
        <v>87</v>
      </c>
      <c r="AW278" s="13" t="s">
        <v>4</v>
      </c>
      <c r="AX278" s="13" t="s">
        <v>85</v>
      </c>
      <c r="AY278" s="247" t="s">
        <v>132</v>
      </c>
    </row>
    <row r="279" s="2" customFormat="1" ht="16.5" customHeight="1">
      <c r="A279" s="40"/>
      <c r="B279" s="41"/>
      <c r="C279" s="259" t="s">
        <v>482</v>
      </c>
      <c r="D279" s="259" t="s">
        <v>314</v>
      </c>
      <c r="E279" s="260" t="s">
        <v>483</v>
      </c>
      <c r="F279" s="261" t="s">
        <v>484</v>
      </c>
      <c r="G279" s="262" t="s">
        <v>211</v>
      </c>
      <c r="H279" s="263">
        <v>6.8600000000000003</v>
      </c>
      <c r="I279" s="264"/>
      <c r="J279" s="265">
        <f>ROUND(I279*H279,2)</f>
        <v>0</v>
      </c>
      <c r="K279" s="261" t="s">
        <v>139</v>
      </c>
      <c r="L279" s="266"/>
      <c r="M279" s="267" t="s">
        <v>31</v>
      </c>
      <c r="N279" s="268" t="s">
        <v>48</v>
      </c>
      <c r="O279" s="86"/>
      <c r="P279" s="223">
        <f>O279*H279</f>
        <v>0</v>
      </c>
      <c r="Q279" s="223">
        <v>0.13600000000000001</v>
      </c>
      <c r="R279" s="223">
        <f>Q279*H279</f>
        <v>0.93296000000000012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173</v>
      </c>
      <c r="AT279" s="225" t="s">
        <v>314</v>
      </c>
      <c r="AU279" s="225" t="s">
        <v>87</v>
      </c>
      <c r="AY279" s="19" t="s">
        <v>132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85</v>
      </c>
      <c r="BK279" s="226">
        <f>ROUND(I279*H279,2)</f>
        <v>0</v>
      </c>
      <c r="BL279" s="19" t="s">
        <v>153</v>
      </c>
      <c r="BM279" s="225" t="s">
        <v>485</v>
      </c>
    </row>
    <row r="280" s="13" customFormat="1">
      <c r="A280" s="13"/>
      <c r="B280" s="236"/>
      <c r="C280" s="237"/>
      <c r="D280" s="238" t="s">
        <v>214</v>
      </c>
      <c r="E280" s="239" t="s">
        <v>31</v>
      </c>
      <c r="F280" s="240" t="s">
        <v>486</v>
      </c>
      <c r="G280" s="237"/>
      <c r="H280" s="241">
        <v>1.3600000000000001</v>
      </c>
      <c r="I280" s="242"/>
      <c r="J280" s="237"/>
      <c r="K280" s="237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214</v>
      </c>
      <c r="AU280" s="247" t="s">
        <v>87</v>
      </c>
      <c r="AV280" s="13" t="s">
        <v>87</v>
      </c>
      <c r="AW280" s="13" t="s">
        <v>38</v>
      </c>
      <c r="AX280" s="13" t="s">
        <v>77</v>
      </c>
      <c r="AY280" s="247" t="s">
        <v>132</v>
      </c>
    </row>
    <row r="281" s="13" customFormat="1">
      <c r="A281" s="13"/>
      <c r="B281" s="236"/>
      <c r="C281" s="237"/>
      <c r="D281" s="238" t="s">
        <v>214</v>
      </c>
      <c r="E281" s="239" t="s">
        <v>31</v>
      </c>
      <c r="F281" s="240" t="s">
        <v>487</v>
      </c>
      <c r="G281" s="237"/>
      <c r="H281" s="241">
        <v>5.2999999999999998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214</v>
      </c>
      <c r="AU281" s="247" t="s">
        <v>87</v>
      </c>
      <c r="AV281" s="13" t="s">
        <v>87</v>
      </c>
      <c r="AW281" s="13" t="s">
        <v>38</v>
      </c>
      <c r="AX281" s="13" t="s">
        <v>77</v>
      </c>
      <c r="AY281" s="247" t="s">
        <v>132</v>
      </c>
    </row>
    <row r="282" s="14" customFormat="1">
      <c r="A282" s="14"/>
      <c r="B282" s="248"/>
      <c r="C282" s="249"/>
      <c r="D282" s="238" t="s">
        <v>214</v>
      </c>
      <c r="E282" s="250" t="s">
        <v>31</v>
      </c>
      <c r="F282" s="251" t="s">
        <v>238</v>
      </c>
      <c r="G282" s="249"/>
      <c r="H282" s="252">
        <v>6.6600000000000001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214</v>
      </c>
      <c r="AU282" s="258" t="s">
        <v>87</v>
      </c>
      <c r="AV282" s="14" t="s">
        <v>153</v>
      </c>
      <c r="AW282" s="14" t="s">
        <v>38</v>
      </c>
      <c r="AX282" s="14" t="s">
        <v>85</v>
      </c>
      <c r="AY282" s="258" t="s">
        <v>132</v>
      </c>
    </row>
    <row r="283" s="13" customFormat="1">
      <c r="A283" s="13"/>
      <c r="B283" s="236"/>
      <c r="C283" s="237"/>
      <c r="D283" s="238" t="s">
        <v>214</v>
      </c>
      <c r="E283" s="237"/>
      <c r="F283" s="240" t="s">
        <v>488</v>
      </c>
      <c r="G283" s="237"/>
      <c r="H283" s="241">
        <v>6.8600000000000003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214</v>
      </c>
      <c r="AU283" s="247" t="s">
        <v>87</v>
      </c>
      <c r="AV283" s="13" t="s">
        <v>87</v>
      </c>
      <c r="AW283" s="13" t="s">
        <v>4</v>
      </c>
      <c r="AX283" s="13" t="s">
        <v>85</v>
      </c>
      <c r="AY283" s="247" t="s">
        <v>132</v>
      </c>
    </row>
    <row r="284" s="2" customFormat="1" ht="16.5" customHeight="1">
      <c r="A284" s="40"/>
      <c r="B284" s="41"/>
      <c r="C284" s="259" t="s">
        <v>489</v>
      </c>
      <c r="D284" s="259" t="s">
        <v>314</v>
      </c>
      <c r="E284" s="260" t="s">
        <v>490</v>
      </c>
      <c r="F284" s="261" t="s">
        <v>491</v>
      </c>
      <c r="G284" s="262" t="s">
        <v>317</v>
      </c>
      <c r="H284" s="263">
        <v>3.4540000000000002</v>
      </c>
      <c r="I284" s="264"/>
      <c r="J284" s="265">
        <f>ROUND(I284*H284,2)</f>
        <v>0</v>
      </c>
      <c r="K284" s="261" t="s">
        <v>139</v>
      </c>
      <c r="L284" s="266"/>
      <c r="M284" s="267" t="s">
        <v>31</v>
      </c>
      <c r="N284" s="268" t="s">
        <v>48</v>
      </c>
      <c r="O284" s="86"/>
      <c r="P284" s="223">
        <f>O284*H284</f>
        <v>0</v>
      </c>
      <c r="Q284" s="223">
        <v>1</v>
      </c>
      <c r="R284" s="223">
        <f>Q284*H284</f>
        <v>3.4540000000000002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173</v>
      </c>
      <c r="AT284" s="225" t="s">
        <v>314</v>
      </c>
      <c r="AU284" s="225" t="s">
        <v>87</v>
      </c>
      <c r="AY284" s="19" t="s">
        <v>132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85</v>
      </c>
      <c r="BK284" s="226">
        <f>ROUND(I284*H284,2)</f>
        <v>0</v>
      </c>
      <c r="BL284" s="19" t="s">
        <v>153</v>
      </c>
      <c r="BM284" s="225" t="s">
        <v>492</v>
      </c>
    </row>
    <row r="285" s="13" customFormat="1">
      <c r="A285" s="13"/>
      <c r="B285" s="236"/>
      <c r="C285" s="237"/>
      <c r="D285" s="238" t="s">
        <v>214</v>
      </c>
      <c r="E285" s="239" t="s">
        <v>31</v>
      </c>
      <c r="F285" s="240" t="s">
        <v>493</v>
      </c>
      <c r="G285" s="237"/>
      <c r="H285" s="241">
        <v>2.1589999999999998</v>
      </c>
      <c r="I285" s="242"/>
      <c r="J285" s="237"/>
      <c r="K285" s="237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214</v>
      </c>
      <c r="AU285" s="247" t="s">
        <v>87</v>
      </c>
      <c r="AV285" s="13" t="s">
        <v>87</v>
      </c>
      <c r="AW285" s="13" t="s">
        <v>38</v>
      </c>
      <c r="AX285" s="13" t="s">
        <v>85</v>
      </c>
      <c r="AY285" s="247" t="s">
        <v>132</v>
      </c>
    </row>
    <row r="286" s="13" customFormat="1">
      <c r="A286" s="13"/>
      <c r="B286" s="236"/>
      <c r="C286" s="237"/>
      <c r="D286" s="238" t="s">
        <v>214</v>
      </c>
      <c r="E286" s="237"/>
      <c r="F286" s="240" t="s">
        <v>494</v>
      </c>
      <c r="G286" s="237"/>
      <c r="H286" s="241">
        <v>3.4540000000000002</v>
      </c>
      <c r="I286" s="242"/>
      <c r="J286" s="237"/>
      <c r="K286" s="237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214</v>
      </c>
      <c r="AU286" s="247" t="s">
        <v>87</v>
      </c>
      <c r="AV286" s="13" t="s">
        <v>87</v>
      </c>
      <c r="AW286" s="13" t="s">
        <v>4</v>
      </c>
      <c r="AX286" s="13" t="s">
        <v>85</v>
      </c>
      <c r="AY286" s="247" t="s">
        <v>132</v>
      </c>
    </row>
    <row r="287" s="12" customFormat="1" ht="22.8" customHeight="1">
      <c r="A287" s="12"/>
      <c r="B287" s="198"/>
      <c r="C287" s="199"/>
      <c r="D287" s="200" t="s">
        <v>76</v>
      </c>
      <c r="E287" s="212" t="s">
        <v>180</v>
      </c>
      <c r="F287" s="212" t="s">
        <v>495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SUM(P288:P355)</f>
        <v>0</v>
      </c>
      <c r="Q287" s="206"/>
      <c r="R287" s="207">
        <f>SUM(R288:R355)</f>
        <v>63.404564000000008</v>
      </c>
      <c r="S287" s="206"/>
      <c r="T287" s="208">
        <f>SUM(T288:T355)</f>
        <v>3.7089250000000002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85</v>
      </c>
      <c r="AT287" s="210" t="s">
        <v>76</v>
      </c>
      <c r="AU287" s="210" t="s">
        <v>85</v>
      </c>
      <c r="AY287" s="209" t="s">
        <v>132</v>
      </c>
      <c r="BK287" s="211">
        <f>SUM(BK288:BK355)</f>
        <v>0</v>
      </c>
    </row>
    <row r="288" s="2" customFormat="1" ht="16.5" customHeight="1">
      <c r="A288" s="40"/>
      <c r="B288" s="41"/>
      <c r="C288" s="214" t="s">
        <v>496</v>
      </c>
      <c r="D288" s="214" t="s">
        <v>135</v>
      </c>
      <c r="E288" s="215" t="s">
        <v>497</v>
      </c>
      <c r="F288" s="216" t="s">
        <v>498</v>
      </c>
      <c r="G288" s="217" t="s">
        <v>362</v>
      </c>
      <c r="H288" s="218">
        <v>1</v>
      </c>
      <c r="I288" s="219"/>
      <c r="J288" s="220">
        <f>ROUND(I288*H288,2)</f>
        <v>0</v>
      </c>
      <c r="K288" s="216" t="s">
        <v>139</v>
      </c>
      <c r="L288" s="46"/>
      <c r="M288" s="221" t="s">
        <v>31</v>
      </c>
      <c r="N288" s="222" t="s">
        <v>48</v>
      </c>
      <c r="O288" s="86"/>
      <c r="P288" s="223">
        <f>O288*H288</f>
        <v>0</v>
      </c>
      <c r="Q288" s="223">
        <v>0.00069999999999999999</v>
      </c>
      <c r="R288" s="223">
        <f>Q288*H288</f>
        <v>0.00069999999999999999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153</v>
      </c>
      <c r="AT288" s="225" t="s">
        <v>135</v>
      </c>
      <c r="AU288" s="225" t="s">
        <v>87</v>
      </c>
      <c r="AY288" s="19" t="s">
        <v>132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85</v>
      </c>
      <c r="BK288" s="226">
        <f>ROUND(I288*H288,2)</f>
        <v>0</v>
      </c>
      <c r="BL288" s="19" t="s">
        <v>153</v>
      </c>
      <c r="BM288" s="225" t="s">
        <v>499</v>
      </c>
    </row>
    <row r="289" s="2" customFormat="1">
      <c r="A289" s="40"/>
      <c r="B289" s="41"/>
      <c r="C289" s="42"/>
      <c r="D289" s="227" t="s">
        <v>142</v>
      </c>
      <c r="E289" s="42"/>
      <c r="F289" s="228" t="s">
        <v>500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142</v>
      </c>
      <c r="AU289" s="19" t="s">
        <v>87</v>
      </c>
    </row>
    <row r="290" s="2" customFormat="1" ht="16.5" customHeight="1">
      <c r="A290" s="40"/>
      <c r="B290" s="41"/>
      <c r="C290" s="259" t="s">
        <v>501</v>
      </c>
      <c r="D290" s="259" t="s">
        <v>314</v>
      </c>
      <c r="E290" s="260" t="s">
        <v>502</v>
      </c>
      <c r="F290" s="261" t="s">
        <v>503</v>
      </c>
      <c r="G290" s="262" t="s">
        <v>362</v>
      </c>
      <c r="H290" s="263">
        <v>1</v>
      </c>
      <c r="I290" s="264"/>
      <c r="J290" s="265">
        <f>ROUND(I290*H290,2)</f>
        <v>0</v>
      </c>
      <c r="K290" s="261" t="s">
        <v>139</v>
      </c>
      <c r="L290" s="266"/>
      <c r="M290" s="267" t="s">
        <v>31</v>
      </c>
      <c r="N290" s="268" t="s">
        <v>48</v>
      </c>
      <c r="O290" s="86"/>
      <c r="P290" s="223">
        <f>O290*H290</f>
        <v>0</v>
      </c>
      <c r="Q290" s="223">
        <v>0.0025999999999999999</v>
      </c>
      <c r="R290" s="223">
        <f>Q290*H290</f>
        <v>0.0025999999999999999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173</v>
      </c>
      <c r="AT290" s="225" t="s">
        <v>314</v>
      </c>
      <c r="AU290" s="225" t="s">
        <v>87</v>
      </c>
      <c r="AY290" s="19" t="s">
        <v>132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85</v>
      </c>
      <c r="BK290" s="226">
        <f>ROUND(I290*H290,2)</f>
        <v>0</v>
      </c>
      <c r="BL290" s="19" t="s">
        <v>153</v>
      </c>
      <c r="BM290" s="225" t="s">
        <v>504</v>
      </c>
    </row>
    <row r="291" s="2" customFormat="1" ht="16.5" customHeight="1">
      <c r="A291" s="40"/>
      <c r="B291" s="41"/>
      <c r="C291" s="214" t="s">
        <v>505</v>
      </c>
      <c r="D291" s="214" t="s">
        <v>135</v>
      </c>
      <c r="E291" s="215" t="s">
        <v>506</v>
      </c>
      <c r="F291" s="216" t="s">
        <v>507</v>
      </c>
      <c r="G291" s="217" t="s">
        <v>362</v>
      </c>
      <c r="H291" s="218">
        <v>4</v>
      </c>
      <c r="I291" s="219"/>
      <c r="J291" s="220">
        <f>ROUND(I291*H291,2)</f>
        <v>0</v>
      </c>
      <c r="K291" s="216" t="s">
        <v>139</v>
      </c>
      <c r="L291" s="46"/>
      <c r="M291" s="221" t="s">
        <v>31</v>
      </c>
      <c r="N291" s="222" t="s">
        <v>48</v>
      </c>
      <c r="O291" s="86"/>
      <c r="P291" s="223">
        <f>O291*H291</f>
        <v>0</v>
      </c>
      <c r="Q291" s="223">
        <v>0.10940999999999999</v>
      </c>
      <c r="R291" s="223">
        <f>Q291*H291</f>
        <v>0.43763999999999997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153</v>
      </c>
      <c r="AT291" s="225" t="s">
        <v>135</v>
      </c>
      <c r="AU291" s="225" t="s">
        <v>87</v>
      </c>
      <c r="AY291" s="19" t="s">
        <v>132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85</v>
      </c>
      <c r="BK291" s="226">
        <f>ROUND(I291*H291,2)</f>
        <v>0</v>
      </c>
      <c r="BL291" s="19" t="s">
        <v>153</v>
      </c>
      <c r="BM291" s="225" t="s">
        <v>508</v>
      </c>
    </row>
    <row r="292" s="2" customFormat="1">
      <c r="A292" s="40"/>
      <c r="B292" s="41"/>
      <c r="C292" s="42"/>
      <c r="D292" s="227" t="s">
        <v>142</v>
      </c>
      <c r="E292" s="42"/>
      <c r="F292" s="228" t="s">
        <v>509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142</v>
      </c>
      <c r="AU292" s="19" t="s">
        <v>87</v>
      </c>
    </row>
    <row r="293" s="13" customFormat="1">
      <c r="A293" s="13"/>
      <c r="B293" s="236"/>
      <c r="C293" s="237"/>
      <c r="D293" s="238" t="s">
        <v>214</v>
      </c>
      <c r="E293" s="239" t="s">
        <v>31</v>
      </c>
      <c r="F293" s="240" t="s">
        <v>510</v>
      </c>
      <c r="G293" s="237"/>
      <c r="H293" s="241">
        <v>1</v>
      </c>
      <c r="I293" s="242"/>
      <c r="J293" s="237"/>
      <c r="K293" s="237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214</v>
      </c>
      <c r="AU293" s="247" t="s">
        <v>87</v>
      </c>
      <c r="AV293" s="13" t="s">
        <v>87</v>
      </c>
      <c r="AW293" s="13" t="s">
        <v>38</v>
      </c>
      <c r="AX293" s="13" t="s">
        <v>77</v>
      </c>
      <c r="AY293" s="247" t="s">
        <v>132</v>
      </c>
    </row>
    <row r="294" s="13" customFormat="1">
      <c r="A294" s="13"/>
      <c r="B294" s="236"/>
      <c r="C294" s="237"/>
      <c r="D294" s="238" t="s">
        <v>214</v>
      </c>
      <c r="E294" s="239" t="s">
        <v>31</v>
      </c>
      <c r="F294" s="240" t="s">
        <v>511</v>
      </c>
      <c r="G294" s="237"/>
      <c r="H294" s="241">
        <v>3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214</v>
      </c>
      <c r="AU294" s="247" t="s">
        <v>87</v>
      </c>
      <c r="AV294" s="13" t="s">
        <v>87</v>
      </c>
      <c r="AW294" s="13" t="s">
        <v>38</v>
      </c>
      <c r="AX294" s="13" t="s">
        <v>77</v>
      </c>
      <c r="AY294" s="247" t="s">
        <v>132</v>
      </c>
    </row>
    <row r="295" s="14" customFormat="1">
      <c r="A295" s="14"/>
      <c r="B295" s="248"/>
      <c r="C295" s="249"/>
      <c r="D295" s="238" t="s">
        <v>214</v>
      </c>
      <c r="E295" s="250" t="s">
        <v>31</v>
      </c>
      <c r="F295" s="251" t="s">
        <v>238</v>
      </c>
      <c r="G295" s="249"/>
      <c r="H295" s="252">
        <v>4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214</v>
      </c>
      <c r="AU295" s="258" t="s">
        <v>87</v>
      </c>
      <c r="AV295" s="14" t="s">
        <v>153</v>
      </c>
      <c r="AW295" s="14" t="s">
        <v>38</v>
      </c>
      <c r="AX295" s="14" t="s">
        <v>85</v>
      </c>
      <c r="AY295" s="258" t="s">
        <v>132</v>
      </c>
    </row>
    <row r="296" s="2" customFormat="1" ht="16.5" customHeight="1">
      <c r="A296" s="40"/>
      <c r="B296" s="41"/>
      <c r="C296" s="259" t="s">
        <v>512</v>
      </c>
      <c r="D296" s="259" t="s">
        <v>314</v>
      </c>
      <c r="E296" s="260" t="s">
        <v>513</v>
      </c>
      <c r="F296" s="261" t="s">
        <v>514</v>
      </c>
      <c r="G296" s="262" t="s">
        <v>362</v>
      </c>
      <c r="H296" s="263">
        <v>1</v>
      </c>
      <c r="I296" s="264"/>
      <c r="J296" s="265">
        <f>ROUND(I296*H296,2)</f>
        <v>0</v>
      </c>
      <c r="K296" s="261" t="s">
        <v>139</v>
      </c>
      <c r="L296" s="266"/>
      <c r="M296" s="267" t="s">
        <v>31</v>
      </c>
      <c r="N296" s="268" t="s">
        <v>48</v>
      </c>
      <c r="O296" s="86"/>
      <c r="P296" s="223">
        <f>O296*H296</f>
        <v>0</v>
      </c>
      <c r="Q296" s="223">
        <v>0.0061000000000000004</v>
      </c>
      <c r="R296" s="223">
        <f>Q296*H296</f>
        <v>0.0061000000000000004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173</v>
      </c>
      <c r="AT296" s="225" t="s">
        <v>314</v>
      </c>
      <c r="AU296" s="225" t="s">
        <v>87</v>
      </c>
      <c r="AY296" s="19" t="s">
        <v>132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85</v>
      </c>
      <c r="BK296" s="226">
        <f>ROUND(I296*H296,2)</f>
        <v>0</v>
      </c>
      <c r="BL296" s="19" t="s">
        <v>153</v>
      </c>
      <c r="BM296" s="225" t="s">
        <v>515</v>
      </c>
    </row>
    <row r="297" s="2" customFormat="1" ht="24.15" customHeight="1">
      <c r="A297" s="40"/>
      <c r="B297" s="41"/>
      <c r="C297" s="214" t="s">
        <v>516</v>
      </c>
      <c r="D297" s="214" t="s">
        <v>135</v>
      </c>
      <c r="E297" s="215" t="s">
        <v>517</v>
      </c>
      <c r="F297" s="216" t="s">
        <v>518</v>
      </c>
      <c r="G297" s="217" t="s">
        <v>253</v>
      </c>
      <c r="H297" s="218">
        <v>165</v>
      </c>
      <c r="I297" s="219"/>
      <c r="J297" s="220">
        <f>ROUND(I297*H297,2)</f>
        <v>0</v>
      </c>
      <c r="K297" s="216" t="s">
        <v>139</v>
      </c>
      <c r="L297" s="46"/>
      <c r="M297" s="221" t="s">
        <v>31</v>
      </c>
      <c r="N297" s="222" t="s">
        <v>48</v>
      </c>
      <c r="O297" s="86"/>
      <c r="P297" s="223">
        <f>O297*H297</f>
        <v>0</v>
      </c>
      <c r="Q297" s="223">
        <v>0.15540000000000001</v>
      </c>
      <c r="R297" s="223">
        <f>Q297*H297</f>
        <v>25.641000000000002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153</v>
      </c>
      <c r="AT297" s="225" t="s">
        <v>135</v>
      </c>
      <c r="AU297" s="225" t="s">
        <v>87</v>
      </c>
      <c r="AY297" s="19" t="s">
        <v>132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85</v>
      </c>
      <c r="BK297" s="226">
        <f>ROUND(I297*H297,2)</f>
        <v>0</v>
      </c>
      <c r="BL297" s="19" t="s">
        <v>153</v>
      </c>
      <c r="BM297" s="225" t="s">
        <v>519</v>
      </c>
    </row>
    <row r="298" s="2" customFormat="1">
      <c r="A298" s="40"/>
      <c r="B298" s="41"/>
      <c r="C298" s="42"/>
      <c r="D298" s="227" t="s">
        <v>142</v>
      </c>
      <c r="E298" s="42"/>
      <c r="F298" s="228" t="s">
        <v>520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142</v>
      </c>
      <c r="AU298" s="19" t="s">
        <v>87</v>
      </c>
    </row>
    <row r="299" s="13" customFormat="1">
      <c r="A299" s="13"/>
      <c r="B299" s="236"/>
      <c r="C299" s="237"/>
      <c r="D299" s="238" t="s">
        <v>214</v>
      </c>
      <c r="E299" s="239" t="s">
        <v>31</v>
      </c>
      <c r="F299" s="240" t="s">
        <v>521</v>
      </c>
      <c r="G299" s="237"/>
      <c r="H299" s="241">
        <v>183</v>
      </c>
      <c r="I299" s="242"/>
      <c r="J299" s="237"/>
      <c r="K299" s="237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214</v>
      </c>
      <c r="AU299" s="247" t="s">
        <v>87</v>
      </c>
      <c r="AV299" s="13" t="s">
        <v>87</v>
      </c>
      <c r="AW299" s="13" t="s">
        <v>38</v>
      </c>
      <c r="AX299" s="13" t="s">
        <v>77</v>
      </c>
      <c r="AY299" s="247" t="s">
        <v>132</v>
      </c>
    </row>
    <row r="300" s="13" customFormat="1">
      <c r="A300" s="13"/>
      <c r="B300" s="236"/>
      <c r="C300" s="237"/>
      <c r="D300" s="238" t="s">
        <v>214</v>
      </c>
      <c r="E300" s="239" t="s">
        <v>31</v>
      </c>
      <c r="F300" s="240" t="s">
        <v>522</v>
      </c>
      <c r="G300" s="237"/>
      <c r="H300" s="241">
        <v>-18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214</v>
      </c>
      <c r="AU300" s="247" t="s">
        <v>87</v>
      </c>
      <c r="AV300" s="13" t="s">
        <v>87</v>
      </c>
      <c r="AW300" s="13" t="s">
        <v>38</v>
      </c>
      <c r="AX300" s="13" t="s">
        <v>77</v>
      </c>
      <c r="AY300" s="247" t="s">
        <v>132</v>
      </c>
    </row>
    <row r="301" s="14" customFormat="1">
      <c r="A301" s="14"/>
      <c r="B301" s="248"/>
      <c r="C301" s="249"/>
      <c r="D301" s="238" t="s">
        <v>214</v>
      </c>
      <c r="E301" s="250" t="s">
        <v>31</v>
      </c>
      <c r="F301" s="251" t="s">
        <v>238</v>
      </c>
      <c r="G301" s="249"/>
      <c r="H301" s="252">
        <v>165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214</v>
      </c>
      <c r="AU301" s="258" t="s">
        <v>87</v>
      </c>
      <c r="AV301" s="14" t="s">
        <v>153</v>
      </c>
      <c r="AW301" s="14" t="s">
        <v>38</v>
      </c>
      <c r="AX301" s="14" t="s">
        <v>85</v>
      </c>
      <c r="AY301" s="258" t="s">
        <v>132</v>
      </c>
    </row>
    <row r="302" s="2" customFormat="1" ht="16.5" customHeight="1">
      <c r="A302" s="40"/>
      <c r="B302" s="41"/>
      <c r="C302" s="259" t="s">
        <v>523</v>
      </c>
      <c r="D302" s="259" t="s">
        <v>314</v>
      </c>
      <c r="E302" s="260" t="s">
        <v>524</v>
      </c>
      <c r="F302" s="261" t="s">
        <v>525</v>
      </c>
      <c r="G302" s="262" t="s">
        <v>253</v>
      </c>
      <c r="H302" s="263">
        <v>167</v>
      </c>
      <c r="I302" s="264"/>
      <c r="J302" s="265">
        <f>ROUND(I302*H302,2)</f>
        <v>0</v>
      </c>
      <c r="K302" s="261" t="s">
        <v>139</v>
      </c>
      <c r="L302" s="266"/>
      <c r="M302" s="267" t="s">
        <v>31</v>
      </c>
      <c r="N302" s="268" t="s">
        <v>48</v>
      </c>
      <c r="O302" s="86"/>
      <c r="P302" s="223">
        <f>O302*H302</f>
        <v>0</v>
      </c>
      <c r="Q302" s="223">
        <v>0.080000000000000002</v>
      </c>
      <c r="R302" s="223">
        <f>Q302*H302</f>
        <v>13.359999999999999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173</v>
      </c>
      <c r="AT302" s="225" t="s">
        <v>314</v>
      </c>
      <c r="AU302" s="225" t="s">
        <v>87</v>
      </c>
      <c r="AY302" s="19" t="s">
        <v>132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85</v>
      </c>
      <c r="BK302" s="226">
        <f>ROUND(I302*H302,2)</f>
        <v>0</v>
      </c>
      <c r="BL302" s="19" t="s">
        <v>153</v>
      </c>
      <c r="BM302" s="225" t="s">
        <v>526</v>
      </c>
    </row>
    <row r="303" s="13" customFormat="1">
      <c r="A303" s="13"/>
      <c r="B303" s="236"/>
      <c r="C303" s="237"/>
      <c r="D303" s="238" t="s">
        <v>214</v>
      </c>
      <c r="E303" s="237"/>
      <c r="F303" s="240" t="s">
        <v>527</v>
      </c>
      <c r="G303" s="237"/>
      <c r="H303" s="241">
        <v>167</v>
      </c>
      <c r="I303" s="242"/>
      <c r="J303" s="237"/>
      <c r="K303" s="237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214</v>
      </c>
      <c r="AU303" s="247" t="s">
        <v>87</v>
      </c>
      <c r="AV303" s="13" t="s">
        <v>87</v>
      </c>
      <c r="AW303" s="13" t="s">
        <v>4</v>
      </c>
      <c r="AX303" s="13" t="s">
        <v>85</v>
      </c>
      <c r="AY303" s="247" t="s">
        <v>132</v>
      </c>
    </row>
    <row r="304" s="2" customFormat="1" ht="24.15" customHeight="1">
      <c r="A304" s="40"/>
      <c r="B304" s="41"/>
      <c r="C304" s="214" t="s">
        <v>528</v>
      </c>
      <c r="D304" s="214" t="s">
        <v>135</v>
      </c>
      <c r="E304" s="215" t="s">
        <v>529</v>
      </c>
      <c r="F304" s="216" t="s">
        <v>530</v>
      </c>
      <c r="G304" s="217" t="s">
        <v>253</v>
      </c>
      <c r="H304" s="218">
        <v>61.5</v>
      </c>
      <c r="I304" s="219"/>
      <c r="J304" s="220">
        <f>ROUND(I304*H304,2)</f>
        <v>0</v>
      </c>
      <c r="K304" s="216" t="s">
        <v>139</v>
      </c>
      <c r="L304" s="46"/>
      <c r="M304" s="221" t="s">
        <v>31</v>
      </c>
      <c r="N304" s="222" t="s">
        <v>48</v>
      </c>
      <c r="O304" s="86"/>
      <c r="P304" s="223">
        <f>O304*H304</f>
        <v>0</v>
      </c>
      <c r="Q304" s="223">
        <v>0.1295</v>
      </c>
      <c r="R304" s="223">
        <f>Q304*H304</f>
        <v>7.9642499999999998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153</v>
      </c>
      <c r="AT304" s="225" t="s">
        <v>135</v>
      </c>
      <c r="AU304" s="225" t="s">
        <v>87</v>
      </c>
      <c r="AY304" s="19" t="s">
        <v>132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85</v>
      </c>
      <c r="BK304" s="226">
        <f>ROUND(I304*H304,2)</f>
        <v>0</v>
      </c>
      <c r="BL304" s="19" t="s">
        <v>153</v>
      </c>
      <c r="BM304" s="225" t="s">
        <v>531</v>
      </c>
    </row>
    <row r="305" s="2" customFormat="1">
      <c r="A305" s="40"/>
      <c r="B305" s="41"/>
      <c r="C305" s="42"/>
      <c r="D305" s="227" t="s">
        <v>142</v>
      </c>
      <c r="E305" s="42"/>
      <c r="F305" s="228" t="s">
        <v>532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142</v>
      </c>
      <c r="AU305" s="19" t="s">
        <v>87</v>
      </c>
    </row>
    <row r="306" s="13" customFormat="1">
      <c r="A306" s="13"/>
      <c r="B306" s="236"/>
      <c r="C306" s="237"/>
      <c r="D306" s="238" t="s">
        <v>214</v>
      </c>
      <c r="E306" s="239" t="s">
        <v>31</v>
      </c>
      <c r="F306" s="240" t="s">
        <v>533</v>
      </c>
      <c r="G306" s="237"/>
      <c r="H306" s="241">
        <v>61.5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214</v>
      </c>
      <c r="AU306" s="247" t="s">
        <v>87</v>
      </c>
      <c r="AV306" s="13" t="s">
        <v>87</v>
      </c>
      <c r="AW306" s="13" t="s">
        <v>38</v>
      </c>
      <c r="AX306" s="13" t="s">
        <v>85</v>
      </c>
      <c r="AY306" s="247" t="s">
        <v>132</v>
      </c>
    </row>
    <row r="307" s="2" customFormat="1" ht="16.5" customHeight="1">
      <c r="A307" s="40"/>
      <c r="B307" s="41"/>
      <c r="C307" s="259" t="s">
        <v>534</v>
      </c>
      <c r="D307" s="259" t="s">
        <v>314</v>
      </c>
      <c r="E307" s="260" t="s">
        <v>535</v>
      </c>
      <c r="F307" s="261" t="s">
        <v>536</v>
      </c>
      <c r="G307" s="262" t="s">
        <v>253</v>
      </c>
      <c r="H307" s="263">
        <v>63</v>
      </c>
      <c r="I307" s="264"/>
      <c r="J307" s="265">
        <f>ROUND(I307*H307,2)</f>
        <v>0</v>
      </c>
      <c r="K307" s="261" t="s">
        <v>139</v>
      </c>
      <c r="L307" s="266"/>
      <c r="M307" s="267" t="s">
        <v>31</v>
      </c>
      <c r="N307" s="268" t="s">
        <v>48</v>
      </c>
      <c r="O307" s="86"/>
      <c r="P307" s="223">
        <f>O307*H307</f>
        <v>0</v>
      </c>
      <c r="Q307" s="223">
        <v>0.056120000000000003</v>
      </c>
      <c r="R307" s="223">
        <f>Q307*H307</f>
        <v>3.5355600000000003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173</v>
      </c>
      <c r="AT307" s="225" t="s">
        <v>314</v>
      </c>
      <c r="AU307" s="225" t="s">
        <v>87</v>
      </c>
      <c r="AY307" s="19" t="s">
        <v>132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85</v>
      </c>
      <c r="BK307" s="226">
        <f>ROUND(I307*H307,2)</f>
        <v>0</v>
      </c>
      <c r="BL307" s="19" t="s">
        <v>153</v>
      </c>
      <c r="BM307" s="225" t="s">
        <v>537</v>
      </c>
    </row>
    <row r="308" s="13" customFormat="1">
      <c r="A308" s="13"/>
      <c r="B308" s="236"/>
      <c r="C308" s="237"/>
      <c r="D308" s="238" t="s">
        <v>214</v>
      </c>
      <c r="E308" s="237"/>
      <c r="F308" s="240" t="s">
        <v>538</v>
      </c>
      <c r="G308" s="237"/>
      <c r="H308" s="241">
        <v>63</v>
      </c>
      <c r="I308" s="242"/>
      <c r="J308" s="237"/>
      <c r="K308" s="237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214</v>
      </c>
      <c r="AU308" s="247" t="s">
        <v>87</v>
      </c>
      <c r="AV308" s="13" t="s">
        <v>87</v>
      </c>
      <c r="AW308" s="13" t="s">
        <v>4</v>
      </c>
      <c r="AX308" s="13" t="s">
        <v>85</v>
      </c>
      <c r="AY308" s="247" t="s">
        <v>132</v>
      </c>
    </row>
    <row r="309" s="2" customFormat="1" ht="24.15" customHeight="1">
      <c r="A309" s="40"/>
      <c r="B309" s="41"/>
      <c r="C309" s="214" t="s">
        <v>539</v>
      </c>
      <c r="D309" s="214" t="s">
        <v>135</v>
      </c>
      <c r="E309" s="215" t="s">
        <v>540</v>
      </c>
      <c r="F309" s="216" t="s">
        <v>541</v>
      </c>
      <c r="G309" s="217" t="s">
        <v>253</v>
      </c>
      <c r="H309" s="218">
        <v>18.100000000000001</v>
      </c>
      <c r="I309" s="219"/>
      <c r="J309" s="220">
        <f>ROUND(I309*H309,2)</f>
        <v>0</v>
      </c>
      <c r="K309" s="216" t="s">
        <v>139</v>
      </c>
      <c r="L309" s="46"/>
      <c r="M309" s="221" t="s">
        <v>31</v>
      </c>
      <c r="N309" s="222" t="s">
        <v>48</v>
      </c>
      <c r="O309" s="86"/>
      <c r="P309" s="223">
        <f>O309*H309</f>
        <v>0</v>
      </c>
      <c r="Q309" s="223">
        <v>0.16849</v>
      </c>
      <c r="R309" s="223">
        <f>Q309*H309</f>
        <v>3.0496690000000002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153</v>
      </c>
      <c r="AT309" s="225" t="s">
        <v>135</v>
      </c>
      <c r="AU309" s="225" t="s">
        <v>87</v>
      </c>
      <c r="AY309" s="19" t="s">
        <v>132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85</v>
      </c>
      <c r="BK309" s="226">
        <f>ROUND(I309*H309,2)</f>
        <v>0</v>
      </c>
      <c r="BL309" s="19" t="s">
        <v>153</v>
      </c>
      <c r="BM309" s="225" t="s">
        <v>542</v>
      </c>
    </row>
    <row r="310" s="2" customFormat="1">
      <c r="A310" s="40"/>
      <c r="B310" s="41"/>
      <c r="C310" s="42"/>
      <c r="D310" s="227" t="s">
        <v>142</v>
      </c>
      <c r="E310" s="42"/>
      <c r="F310" s="228" t="s">
        <v>543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142</v>
      </c>
      <c r="AU310" s="19" t="s">
        <v>87</v>
      </c>
    </row>
    <row r="311" s="13" customFormat="1">
      <c r="A311" s="13"/>
      <c r="B311" s="236"/>
      <c r="C311" s="237"/>
      <c r="D311" s="238" t="s">
        <v>214</v>
      </c>
      <c r="E311" s="239" t="s">
        <v>31</v>
      </c>
      <c r="F311" s="240" t="s">
        <v>544</v>
      </c>
      <c r="G311" s="237"/>
      <c r="H311" s="241">
        <v>5.7999999999999998</v>
      </c>
      <c r="I311" s="242"/>
      <c r="J311" s="237"/>
      <c r="K311" s="237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214</v>
      </c>
      <c r="AU311" s="247" t="s">
        <v>87</v>
      </c>
      <c r="AV311" s="13" t="s">
        <v>87</v>
      </c>
      <c r="AW311" s="13" t="s">
        <v>38</v>
      </c>
      <c r="AX311" s="13" t="s">
        <v>77</v>
      </c>
      <c r="AY311" s="247" t="s">
        <v>132</v>
      </c>
    </row>
    <row r="312" s="13" customFormat="1">
      <c r="A312" s="13"/>
      <c r="B312" s="236"/>
      <c r="C312" s="237"/>
      <c r="D312" s="238" t="s">
        <v>214</v>
      </c>
      <c r="E312" s="239" t="s">
        <v>31</v>
      </c>
      <c r="F312" s="240" t="s">
        <v>545</v>
      </c>
      <c r="G312" s="237"/>
      <c r="H312" s="241">
        <v>9.3000000000000007</v>
      </c>
      <c r="I312" s="242"/>
      <c r="J312" s="237"/>
      <c r="K312" s="237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214</v>
      </c>
      <c r="AU312" s="247" t="s">
        <v>87</v>
      </c>
      <c r="AV312" s="13" t="s">
        <v>87</v>
      </c>
      <c r="AW312" s="13" t="s">
        <v>38</v>
      </c>
      <c r="AX312" s="13" t="s">
        <v>77</v>
      </c>
      <c r="AY312" s="247" t="s">
        <v>132</v>
      </c>
    </row>
    <row r="313" s="13" customFormat="1">
      <c r="A313" s="13"/>
      <c r="B313" s="236"/>
      <c r="C313" s="237"/>
      <c r="D313" s="238" t="s">
        <v>214</v>
      </c>
      <c r="E313" s="239" t="s">
        <v>31</v>
      </c>
      <c r="F313" s="240" t="s">
        <v>546</v>
      </c>
      <c r="G313" s="237"/>
      <c r="H313" s="241">
        <v>3</v>
      </c>
      <c r="I313" s="242"/>
      <c r="J313" s="237"/>
      <c r="K313" s="237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214</v>
      </c>
      <c r="AU313" s="247" t="s">
        <v>87</v>
      </c>
      <c r="AV313" s="13" t="s">
        <v>87</v>
      </c>
      <c r="AW313" s="13" t="s">
        <v>38</v>
      </c>
      <c r="AX313" s="13" t="s">
        <v>77</v>
      </c>
      <c r="AY313" s="247" t="s">
        <v>132</v>
      </c>
    </row>
    <row r="314" s="14" customFormat="1">
      <c r="A314" s="14"/>
      <c r="B314" s="248"/>
      <c r="C314" s="249"/>
      <c r="D314" s="238" t="s">
        <v>214</v>
      </c>
      <c r="E314" s="250" t="s">
        <v>31</v>
      </c>
      <c r="F314" s="251" t="s">
        <v>238</v>
      </c>
      <c r="G314" s="249"/>
      <c r="H314" s="252">
        <v>18.100000000000001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214</v>
      </c>
      <c r="AU314" s="258" t="s">
        <v>87</v>
      </c>
      <c r="AV314" s="14" t="s">
        <v>153</v>
      </c>
      <c r="AW314" s="14" t="s">
        <v>38</v>
      </c>
      <c r="AX314" s="14" t="s">
        <v>85</v>
      </c>
      <c r="AY314" s="258" t="s">
        <v>132</v>
      </c>
    </row>
    <row r="315" s="2" customFormat="1" ht="16.5" customHeight="1">
      <c r="A315" s="40"/>
      <c r="B315" s="41"/>
      <c r="C315" s="259" t="s">
        <v>547</v>
      </c>
      <c r="D315" s="259" t="s">
        <v>314</v>
      </c>
      <c r="E315" s="260" t="s">
        <v>548</v>
      </c>
      <c r="F315" s="261" t="s">
        <v>549</v>
      </c>
      <c r="G315" s="262" t="s">
        <v>253</v>
      </c>
      <c r="H315" s="263">
        <v>6.5</v>
      </c>
      <c r="I315" s="264"/>
      <c r="J315" s="265">
        <f>ROUND(I315*H315,2)</f>
        <v>0</v>
      </c>
      <c r="K315" s="261" t="s">
        <v>139</v>
      </c>
      <c r="L315" s="266"/>
      <c r="M315" s="267" t="s">
        <v>31</v>
      </c>
      <c r="N315" s="268" t="s">
        <v>48</v>
      </c>
      <c r="O315" s="86"/>
      <c r="P315" s="223">
        <f>O315*H315</f>
        <v>0</v>
      </c>
      <c r="Q315" s="223">
        <v>0.125</v>
      </c>
      <c r="R315" s="223">
        <f>Q315*H315</f>
        <v>0.8125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173</v>
      </c>
      <c r="AT315" s="225" t="s">
        <v>314</v>
      </c>
      <c r="AU315" s="225" t="s">
        <v>87</v>
      </c>
      <c r="AY315" s="19" t="s">
        <v>132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85</v>
      </c>
      <c r="BK315" s="226">
        <f>ROUND(I315*H315,2)</f>
        <v>0</v>
      </c>
      <c r="BL315" s="19" t="s">
        <v>153</v>
      </c>
      <c r="BM315" s="225" t="s">
        <v>550</v>
      </c>
    </row>
    <row r="316" s="13" customFormat="1">
      <c r="A316" s="13"/>
      <c r="B316" s="236"/>
      <c r="C316" s="237"/>
      <c r="D316" s="238" t="s">
        <v>214</v>
      </c>
      <c r="E316" s="239" t="s">
        <v>31</v>
      </c>
      <c r="F316" s="240" t="s">
        <v>551</v>
      </c>
      <c r="G316" s="237"/>
      <c r="H316" s="241">
        <v>1.5</v>
      </c>
      <c r="I316" s="242"/>
      <c r="J316" s="237"/>
      <c r="K316" s="237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214</v>
      </c>
      <c r="AU316" s="247" t="s">
        <v>87</v>
      </c>
      <c r="AV316" s="13" t="s">
        <v>87</v>
      </c>
      <c r="AW316" s="13" t="s">
        <v>38</v>
      </c>
      <c r="AX316" s="13" t="s">
        <v>77</v>
      </c>
      <c r="AY316" s="247" t="s">
        <v>132</v>
      </c>
    </row>
    <row r="317" s="13" customFormat="1">
      <c r="A317" s="13"/>
      <c r="B317" s="236"/>
      <c r="C317" s="237"/>
      <c r="D317" s="238" t="s">
        <v>214</v>
      </c>
      <c r="E317" s="239" t="s">
        <v>31</v>
      </c>
      <c r="F317" s="240" t="s">
        <v>552</v>
      </c>
      <c r="G317" s="237"/>
      <c r="H317" s="241">
        <v>5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214</v>
      </c>
      <c r="AU317" s="247" t="s">
        <v>87</v>
      </c>
      <c r="AV317" s="13" t="s">
        <v>87</v>
      </c>
      <c r="AW317" s="13" t="s">
        <v>38</v>
      </c>
      <c r="AX317" s="13" t="s">
        <v>77</v>
      </c>
      <c r="AY317" s="247" t="s">
        <v>132</v>
      </c>
    </row>
    <row r="318" s="14" customFormat="1">
      <c r="A318" s="14"/>
      <c r="B318" s="248"/>
      <c r="C318" s="249"/>
      <c r="D318" s="238" t="s">
        <v>214</v>
      </c>
      <c r="E318" s="250" t="s">
        <v>31</v>
      </c>
      <c r="F318" s="251" t="s">
        <v>238</v>
      </c>
      <c r="G318" s="249"/>
      <c r="H318" s="252">
        <v>6.5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214</v>
      </c>
      <c r="AU318" s="258" t="s">
        <v>87</v>
      </c>
      <c r="AV318" s="14" t="s">
        <v>153</v>
      </c>
      <c r="AW318" s="14" t="s">
        <v>38</v>
      </c>
      <c r="AX318" s="14" t="s">
        <v>85</v>
      </c>
      <c r="AY318" s="258" t="s">
        <v>132</v>
      </c>
    </row>
    <row r="319" s="2" customFormat="1" ht="16.5" customHeight="1">
      <c r="A319" s="40"/>
      <c r="B319" s="41"/>
      <c r="C319" s="259" t="s">
        <v>553</v>
      </c>
      <c r="D319" s="259" t="s">
        <v>314</v>
      </c>
      <c r="E319" s="260" t="s">
        <v>554</v>
      </c>
      <c r="F319" s="261" t="s">
        <v>555</v>
      </c>
      <c r="G319" s="262" t="s">
        <v>253</v>
      </c>
      <c r="H319" s="263">
        <v>10</v>
      </c>
      <c r="I319" s="264"/>
      <c r="J319" s="265">
        <f>ROUND(I319*H319,2)</f>
        <v>0</v>
      </c>
      <c r="K319" s="261" t="s">
        <v>139</v>
      </c>
      <c r="L319" s="266"/>
      <c r="M319" s="267" t="s">
        <v>31</v>
      </c>
      <c r="N319" s="268" t="s">
        <v>48</v>
      </c>
      <c r="O319" s="86"/>
      <c r="P319" s="223">
        <f>O319*H319</f>
        <v>0</v>
      </c>
      <c r="Q319" s="223">
        <v>0.125</v>
      </c>
      <c r="R319" s="223">
        <f>Q319*H319</f>
        <v>1.25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173</v>
      </c>
      <c r="AT319" s="225" t="s">
        <v>314</v>
      </c>
      <c r="AU319" s="225" t="s">
        <v>87</v>
      </c>
      <c r="AY319" s="19" t="s">
        <v>132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85</v>
      </c>
      <c r="BK319" s="226">
        <f>ROUND(I319*H319,2)</f>
        <v>0</v>
      </c>
      <c r="BL319" s="19" t="s">
        <v>153</v>
      </c>
      <c r="BM319" s="225" t="s">
        <v>556</v>
      </c>
    </row>
    <row r="320" s="13" customFormat="1">
      <c r="A320" s="13"/>
      <c r="B320" s="236"/>
      <c r="C320" s="237"/>
      <c r="D320" s="238" t="s">
        <v>214</v>
      </c>
      <c r="E320" s="239" t="s">
        <v>31</v>
      </c>
      <c r="F320" s="240" t="s">
        <v>557</v>
      </c>
      <c r="G320" s="237"/>
      <c r="H320" s="241">
        <v>5</v>
      </c>
      <c r="I320" s="242"/>
      <c r="J320" s="237"/>
      <c r="K320" s="237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214</v>
      </c>
      <c r="AU320" s="247" t="s">
        <v>87</v>
      </c>
      <c r="AV320" s="13" t="s">
        <v>87</v>
      </c>
      <c r="AW320" s="13" t="s">
        <v>38</v>
      </c>
      <c r="AX320" s="13" t="s">
        <v>77</v>
      </c>
      <c r="AY320" s="247" t="s">
        <v>132</v>
      </c>
    </row>
    <row r="321" s="13" customFormat="1">
      <c r="A321" s="13"/>
      <c r="B321" s="236"/>
      <c r="C321" s="237"/>
      <c r="D321" s="238" t="s">
        <v>214</v>
      </c>
      <c r="E321" s="239" t="s">
        <v>31</v>
      </c>
      <c r="F321" s="240" t="s">
        <v>558</v>
      </c>
      <c r="G321" s="237"/>
      <c r="H321" s="241">
        <v>5</v>
      </c>
      <c r="I321" s="242"/>
      <c r="J321" s="237"/>
      <c r="K321" s="237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214</v>
      </c>
      <c r="AU321" s="247" t="s">
        <v>87</v>
      </c>
      <c r="AV321" s="13" t="s">
        <v>87</v>
      </c>
      <c r="AW321" s="13" t="s">
        <v>38</v>
      </c>
      <c r="AX321" s="13" t="s">
        <v>77</v>
      </c>
      <c r="AY321" s="247" t="s">
        <v>132</v>
      </c>
    </row>
    <row r="322" s="14" customFormat="1">
      <c r="A322" s="14"/>
      <c r="B322" s="248"/>
      <c r="C322" s="249"/>
      <c r="D322" s="238" t="s">
        <v>214</v>
      </c>
      <c r="E322" s="250" t="s">
        <v>31</v>
      </c>
      <c r="F322" s="251" t="s">
        <v>238</v>
      </c>
      <c r="G322" s="249"/>
      <c r="H322" s="252">
        <v>10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214</v>
      </c>
      <c r="AU322" s="258" t="s">
        <v>87</v>
      </c>
      <c r="AV322" s="14" t="s">
        <v>153</v>
      </c>
      <c r="AW322" s="14" t="s">
        <v>38</v>
      </c>
      <c r="AX322" s="14" t="s">
        <v>85</v>
      </c>
      <c r="AY322" s="258" t="s">
        <v>132</v>
      </c>
    </row>
    <row r="323" s="2" customFormat="1" ht="16.5" customHeight="1">
      <c r="A323" s="40"/>
      <c r="B323" s="41"/>
      <c r="C323" s="259" t="s">
        <v>559</v>
      </c>
      <c r="D323" s="259" t="s">
        <v>314</v>
      </c>
      <c r="E323" s="260" t="s">
        <v>560</v>
      </c>
      <c r="F323" s="261" t="s">
        <v>561</v>
      </c>
      <c r="G323" s="262" t="s">
        <v>253</v>
      </c>
      <c r="H323" s="263">
        <v>3</v>
      </c>
      <c r="I323" s="264"/>
      <c r="J323" s="265">
        <f>ROUND(I323*H323,2)</f>
        <v>0</v>
      </c>
      <c r="K323" s="261" t="s">
        <v>139</v>
      </c>
      <c r="L323" s="266"/>
      <c r="M323" s="267" t="s">
        <v>31</v>
      </c>
      <c r="N323" s="268" t="s">
        <v>48</v>
      </c>
      <c r="O323" s="86"/>
      <c r="P323" s="223">
        <f>O323*H323</f>
        <v>0</v>
      </c>
      <c r="Q323" s="223">
        <v>0.125</v>
      </c>
      <c r="R323" s="223">
        <f>Q323*H323</f>
        <v>0.375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173</v>
      </c>
      <c r="AT323" s="225" t="s">
        <v>314</v>
      </c>
      <c r="AU323" s="225" t="s">
        <v>87</v>
      </c>
      <c r="AY323" s="19" t="s">
        <v>132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85</v>
      </c>
      <c r="BK323" s="226">
        <f>ROUND(I323*H323,2)</f>
        <v>0</v>
      </c>
      <c r="BL323" s="19" t="s">
        <v>153</v>
      </c>
      <c r="BM323" s="225" t="s">
        <v>562</v>
      </c>
    </row>
    <row r="324" s="13" customFormat="1">
      <c r="A324" s="13"/>
      <c r="B324" s="236"/>
      <c r="C324" s="237"/>
      <c r="D324" s="238" t="s">
        <v>214</v>
      </c>
      <c r="E324" s="239" t="s">
        <v>31</v>
      </c>
      <c r="F324" s="240" t="s">
        <v>546</v>
      </c>
      <c r="G324" s="237"/>
      <c r="H324" s="241">
        <v>3</v>
      </c>
      <c r="I324" s="242"/>
      <c r="J324" s="237"/>
      <c r="K324" s="237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214</v>
      </c>
      <c r="AU324" s="247" t="s">
        <v>87</v>
      </c>
      <c r="AV324" s="13" t="s">
        <v>87</v>
      </c>
      <c r="AW324" s="13" t="s">
        <v>38</v>
      </c>
      <c r="AX324" s="13" t="s">
        <v>85</v>
      </c>
      <c r="AY324" s="247" t="s">
        <v>132</v>
      </c>
    </row>
    <row r="325" s="2" customFormat="1" ht="24.15" customHeight="1">
      <c r="A325" s="40"/>
      <c r="B325" s="41"/>
      <c r="C325" s="214" t="s">
        <v>563</v>
      </c>
      <c r="D325" s="214" t="s">
        <v>135</v>
      </c>
      <c r="E325" s="215" t="s">
        <v>564</v>
      </c>
      <c r="F325" s="216" t="s">
        <v>565</v>
      </c>
      <c r="G325" s="217" t="s">
        <v>253</v>
      </c>
      <c r="H325" s="218">
        <v>52.5</v>
      </c>
      <c r="I325" s="219"/>
      <c r="J325" s="220">
        <f>ROUND(I325*H325,2)</f>
        <v>0</v>
      </c>
      <c r="K325" s="216" t="s">
        <v>139</v>
      </c>
      <c r="L325" s="46"/>
      <c r="M325" s="221" t="s">
        <v>31</v>
      </c>
      <c r="N325" s="222" t="s">
        <v>48</v>
      </c>
      <c r="O325" s="86"/>
      <c r="P325" s="223">
        <f>O325*H325</f>
        <v>0</v>
      </c>
      <c r="Q325" s="223">
        <v>0.10095</v>
      </c>
      <c r="R325" s="223">
        <f>Q325*H325</f>
        <v>5.2998750000000001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153</v>
      </c>
      <c r="AT325" s="225" t="s">
        <v>135</v>
      </c>
      <c r="AU325" s="225" t="s">
        <v>87</v>
      </c>
      <c r="AY325" s="19" t="s">
        <v>132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85</v>
      </c>
      <c r="BK325" s="226">
        <f>ROUND(I325*H325,2)</f>
        <v>0</v>
      </c>
      <c r="BL325" s="19" t="s">
        <v>153</v>
      </c>
      <c r="BM325" s="225" t="s">
        <v>566</v>
      </c>
    </row>
    <row r="326" s="2" customFormat="1">
      <c r="A326" s="40"/>
      <c r="B326" s="41"/>
      <c r="C326" s="42"/>
      <c r="D326" s="227" t="s">
        <v>142</v>
      </c>
      <c r="E326" s="42"/>
      <c r="F326" s="228" t="s">
        <v>567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142</v>
      </c>
      <c r="AU326" s="19" t="s">
        <v>87</v>
      </c>
    </row>
    <row r="327" s="13" customFormat="1">
      <c r="A327" s="13"/>
      <c r="B327" s="236"/>
      <c r="C327" s="237"/>
      <c r="D327" s="238" t="s">
        <v>214</v>
      </c>
      <c r="E327" s="239" t="s">
        <v>31</v>
      </c>
      <c r="F327" s="240" t="s">
        <v>568</v>
      </c>
      <c r="G327" s="237"/>
      <c r="H327" s="241">
        <v>52.5</v>
      </c>
      <c r="I327" s="242"/>
      <c r="J327" s="237"/>
      <c r="K327" s="237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214</v>
      </c>
      <c r="AU327" s="247" t="s">
        <v>87</v>
      </c>
      <c r="AV327" s="13" t="s">
        <v>87</v>
      </c>
      <c r="AW327" s="13" t="s">
        <v>38</v>
      </c>
      <c r="AX327" s="13" t="s">
        <v>85</v>
      </c>
      <c r="AY327" s="247" t="s">
        <v>132</v>
      </c>
    </row>
    <row r="328" s="2" customFormat="1" ht="16.5" customHeight="1">
      <c r="A328" s="40"/>
      <c r="B328" s="41"/>
      <c r="C328" s="259" t="s">
        <v>569</v>
      </c>
      <c r="D328" s="259" t="s">
        <v>314</v>
      </c>
      <c r="E328" s="260" t="s">
        <v>570</v>
      </c>
      <c r="F328" s="261" t="s">
        <v>571</v>
      </c>
      <c r="G328" s="262" t="s">
        <v>253</v>
      </c>
      <c r="H328" s="263">
        <v>54</v>
      </c>
      <c r="I328" s="264"/>
      <c r="J328" s="265">
        <f>ROUND(I328*H328,2)</f>
        <v>0</v>
      </c>
      <c r="K328" s="261" t="s">
        <v>139</v>
      </c>
      <c r="L328" s="266"/>
      <c r="M328" s="267" t="s">
        <v>31</v>
      </c>
      <c r="N328" s="268" t="s">
        <v>48</v>
      </c>
      <c r="O328" s="86"/>
      <c r="P328" s="223">
        <f>O328*H328</f>
        <v>0</v>
      </c>
      <c r="Q328" s="223">
        <v>0.028000000000000001</v>
      </c>
      <c r="R328" s="223">
        <f>Q328*H328</f>
        <v>1.512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173</v>
      </c>
      <c r="AT328" s="225" t="s">
        <v>314</v>
      </c>
      <c r="AU328" s="225" t="s">
        <v>87</v>
      </c>
      <c r="AY328" s="19" t="s">
        <v>132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85</v>
      </c>
      <c r="BK328" s="226">
        <f>ROUND(I328*H328,2)</f>
        <v>0</v>
      </c>
      <c r="BL328" s="19" t="s">
        <v>153</v>
      </c>
      <c r="BM328" s="225" t="s">
        <v>572</v>
      </c>
    </row>
    <row r="329" s="2" customFormat="1" ht="21.75" customHeight="1">
      <c r="A329" s="40"/>
      <c r="B329" s="41"/>
      <c r="C329" s="214" t="s">
        <v>573</v>
      </c>
      <c r="D329" s="214" t="s">
        <v>135</v>
      </c>
      <c r="E329" s="215" t="s">
        <v>574</v>
      </c>
      <c r="F329" s="216" t="s">
        <v>575</v>
      </c>
      <c r="G329" s="217" t="s">
        <v>211</v>
      </c>
      <c r="H329" s="218">
        <v>89.5</v>
      </c>
      <c r="I329" s="219"/>
      <c r="J329" s="220">
        <f>ROUND(I329*H329,2)</f>
        <v>0</v>
      </c>
      <c r="K329" s="216" t="s">
        <v>31</v>
      </c>
      <c r="L329" s="46"/>
      <c r="M329" s="221" t="s">
        <v>31</v>
      </c>
      <c r="N329" s="222" t="s">
        <v>48</v>
      </c>
      <c r="O329" s="86"/>
      <c r="P329" s="223">
        <f>O329*H329</f>
        <v>0</v>
      </c>
      <c r="Q329" s="223">
        <v>0.0014599999999999999</v>
      </c>
      <c r="R329" s="223">
        <f>Q329*H329</f>
        <v>0.13066999999999998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153</v>
      </c>
      <c r="AT329" s="225" t="s">
        <v>135</v>
      </c>
      <c r="AU329" s="225" t="s">
        <v>87</v>
      </c>
      <c r="AY329" s="19" t="s">
        <v>132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85</v>
      </c>
      <c r="BK329" s="226">
        <f>ROUND(I329*H329,2)</f>
        <v>0</v>
      </c>
      <c r="BL329" s="19" t="s">
        <v>153</v>
      </c>
      <c r="BM329" s="225" t="s">
        <v>576</v>
      </c>
    </row>
    <row r="330" s="13" customFormat="1">
      <c r="A330" s="13"/>
      <c r="B330" s="236"/>
      <c r="C330" s="237"/>
      <c r="D330" s="238" t="s">
        <v>214</v>
      </c>
      <c r="E330" s="239" t="s">
        <v>31</v>
      </c>
      <c r="F330" s="240" t="s">
        <v>391</v>
      </c>
      <c r="G330" s="237"/>
      <c r="H330" s="241">
        <v>89.5</v>
      </c>
      <c r="I330" s="242"/>
      <c r="J330" s="237"/>
      <c r="K330" s="237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214</v>
      </c>
      <c r="AU330" s="247" t="s">
        <v>87</v>
      </c>
      <c r="AV330" s="13" t="s">
        <v>87</v>
      </c>
      <c r="AW330" s="13" t="s">
        <v>38</v>
      </c>
      <c r="AX330" s="13" t="s">
        <v>85</v>
      </c>
      <c r="AY330" s="247" t="s">
        <v>132</v>
      </c>
    </row>
    <row r="331" s="2" customFormat="1" ht="33" customHeight="1">
      <c r="A331" s="40"/>
      <c r="B331" s="41"/>
      <c r="C331" s="214" t="s">
        <v>577</v>
      </c>
      <c r="D331" s="214" t="s">
        <v>135</v>
      </c>
      <c r="E331" s="215" t="s">
        <v>578</v>
      </c>
      <c r="F331" s="216" t="s">
        <v>579</v>
      </c>
      <c r="G331" s="217" t="s">
        <v>253</v>
      </c>
      <c r="H331" s="218">
        <v>45</v>
      </c>
      <c r="I331" s="219"/>
      <c r="J331" s="220">
        <f>ROUND(I331*H331,2)</f>
        <v>0</v>
      </c>
      <c r="K331" s="216" t="s">
        <v>139</v>
      </c>
      <c r="L331" s="46"/>
      <c r="M331" s="221" t="s">
        <v>31</v>
      </c>
      <c r="N331" s="222" t="s">
        <v>48</v>
      </c>
      <c r="O331" s="86"/>
      <c r="P331" s="223">
        <f>O331*H331</f>
        <v>0</v>
      </c>
      <c r="Q331" s="223">
        <v>0.00059999999999999995</v>
      </c>
      <c r="R331" s="223">
        <f>Q331*H331</f>
        <v>0.026999999999999996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153</v>
      </c>
      <c r="AT331" s="225" t="s">
        <v>135</v>
      </c>
      <c r="AU331" s="225" t="s">
        <v>87</v>
      </c>
      <c r="AY331" s="19" t="s">
        <v>132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85</v>
      </c>
      <c r="BK331" s="226">
        <f>ROUND(I331*H331,2)</f>
        <v>0</v>
      </c>
      <c r="BL331" s="19" t="s">
        <v>153</v>
      </c>
      <c r="BM331" s="225" t="s">
        <v>580</v>
      </c>
    </row>
    <row r="332" s="2" customFormat="1">
      <c r="A332" s="40"/>
      <c r="B332" s="41"/>
      <c r="C332" s="42"/>
      <c r="D332" s="227" t="s">
        <v>142</v>
      </c>
      <c r="E332" s="42"/>
      <c r="F332" s="228" t="s">
        <v>581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142</v>
      </c>
      <c r="AU332" s="19" t="s">
        <v>87</v>
      </c>
    </row>
    <row r="333" s="13" customFormat="1">
      <c r="A333" s="13"/>
      <c r="B333" s="236"/>
      <c r="C333" s="237"/>
      <c r="D333" s="238" t="s">
        <v>214</v>
      </c>
      <c r="E333" s="239" t="s">
        <v>31</v>
      </c>
      <c r="F333" s="240" t="s">
        <v>582</v>
      </c>
      <c r="G333" s="237"/>
      <c r="H333" s="241">
        <v>40.5</v>
      </c>
      <c r="I333" s="242"/>
      <c r="J333" s="237"/>
      <c r="K333" s="237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214</v>
      </c>
      <c r="AU333" s="247" t="s">
        <v>87</v>
      </c>
      <c r="AV333" s="13" t="s">
        <v>87</v>
      </c>
      <c r="AW333" s="13" t="s">
        <v>38</v>
      </c>
      <c r="AX333" s="13" t="s">
        <v>77</v>
      </c>
      <c r="AY333" s="247" t="s">
        <v>132</v>
      </c>
    </row>
    <row r="334" s="13" customFormat="1">
      <c r="A334" s="13"/>
      <c r="B334" s="236"/>
      <c r="C334" s="237"/>
      <c r="D334" s="238" t="s">
        <v>214</v>
      </c>
      <c r="E334" s="239" t="s">
        <v>31</v>
      </c>
      <c r="F334" s="240" t="s">
        <v>583</v>
      </c>
      <c r="G334" s="237"/>
      <c r="H334" s="241">
        <v>4.5</v>
      </c>
      <c r="I334" s="242"/>
      <c r="J334" s="237"/>
      <c r="K334" s="237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214</v>
      </c>
      <c r="AU334" s="247" t="s">
        <v>87</v>
      </c>
      <c r="AV334" s="13" t="s">
        <v>87</v>
      </c>
      <c r="AW334" s="13" t="s">
        <v>38</v>
      </c>
      <c r="AX334" s="13" t="s">
        <v>77</v>
      </c>
      <c r="AY334" s="247" t="s">
        <v>132</v>
      </c>
    </row>
    <row r="335" s="14" customFormat="1">
      <c r="A335" s="14"/>
      <c r="B335" s="248"/>
      <c r="C335" s="249"/>
      <c r="D335" s="238" t="s">
        <v>214</v>
      </c>
      <c r="E335" s="250" t="s">
        <v>31</v>
      </c>
      <c r="F335" s="251" t="s">
        <v>238</v>
      </c>
      <c r="G335" s="249"/>
      <c r="H335" s="252">
        <v>45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8" t="s">
        <v>214</v>
      </c>
      <c r="AU335" s="258" t="s">
        <v>87</v>
      </c>
      <c r="AV335" s="14" t="s">
        <v>153</v>
      </c>
      <c r="AW335" s="14" t="s">
        <v>38</v>
      </c>
      <c r="AX335" s="14" t="s">
        <v>85</v>
      </c>
      <c r="AY335" s="258" t="s">
        <v>132</v>
      </c>
    </row>
    <row r="336" s="2" customFormat="1" ht="16.5" customHeight="1">
      <c r="A336" s="40"/>
      <c r="B336" s="41"/>
      <c r="C336" s="214" t="s">
        <v>584</v>
      </c>
      <c r="D336" s="214" t="s">
        <v>135</v>
      </c>
      <c r="E336" s="215" t="s">
        <v>585</v>
      </c>
      <c r="F336" s="216" t="s">
        <v>586</v>
      </c>
      <c r="G336" s="217" t="s">
        <v>253</v>
      </c>
      <c r="H336" s="218">
        <v>45</v>
      </c>
      <c r="I336" s="219"/>
      <c r="J336" s="220">
        <f>ROUND(I336*H336,2)</f>
        <v>0</v>
      </c>
      <c r="K336" s="216" t="s">
        <v>139</v>
      </c>
      <c r="L336" s="46"/>
      <c r="M336" s="221" t="s">
        <v>31</v>
      </c>
      <c r="N336" s="222" t="s">
        <v>48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153</v>
      </c>
      <c r="AT336" s="225" t="s">
        <v>135</v>
      </c>
      <c r="AU336" s="225" t="s">
        <v>87</v>
      </c>
      <c r="AY336" s="19" t="s">
        <v>132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85</v>
      </c>
      <c r="BK336" s="226">
        <f>ROUND(I336*H336,2)</f>
        <v>0</v>
      </c>
      <c r="BL336" s="19" t="s">
        <v>153</v>
      </c>
      <c r="BM336" s="225" t="s">
        <v>587</v>
      </c>
    </row>
    <row r="337" s="2" customFormat="1">
      <c r="A337" s="40"/>
      <c r="B337" s="41"/>
      <c r="C337" s="42"/>
      <c r="D337" s="227" t="s">
        <v>142</v>
      </c>
      <c r="E337" s="42"/>
      <c r="F337" s="228" t="s">
        <v>588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142</v>
      </c>
      <c r="AU337" s="19" t="s">
        <v>87</v>
      </c>
    </row>
    <row r="338" s="13" customFormat="1">
      <c r="A338" s="13"/>
      <c r="B338" s="236"/>
      <c r="C338" s="237"/>
      <c r="D338" s="238" t="s">
        <v>214</v>
      </c>
      <c r="E338" s="239" t="s">
        <v>31</v>
      </c>
      <c r="F338" s="240" t="s">
        <v>582</v>
      </c>
      <c r="G338" s="237"/>
      <c r="H338" s="241">
        <v>40.5</v>
      </c>
      <c r="I338" s="242"/>
      <c r="J338" s="237"/>
      <c r="K338" s="237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214</v>
      </c>
      <c r="AU338" s="247" t="s">
        <v>87</v>
      </c>
      <c r="AV338" s="13" t="s">
        <v>87</v>
      </c>
      <c r="AW338" s="13" t="s">
        <v>38</v>
      </c>
      <c r="AX338" s="13" t="s">
        <v>77</v>
      </c>
      <c r="AY338" s="247" t="s">
        <v>132</v>
      </c>
    </row>
    <row r="339" s="13" customFormat="1">
      <c r="A339" s="13"/>
      <c r="B339" s="236"/>
      <c r="C339" s="237"/>
      <c r="D339" s="238" t="s">
        <v>214</v>
      </c>
      <c r="E339" s="239" t="s">
        <v>31</v>
      </c>
      <c r="F339" s="240" t="s">
        <v>583</v>
      </c>
      <c r="G339" s="237"/>
      <c r="H339" s="241">
        <v>4.5</v>
      </c>
      <c r="I339" s="242"/>
      <c r="J339" s="237"/>
      <c r="K339" s="237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214</v>
      </c>
      <c r="AU339" s="247" t="s">
        <v>87</v>
      </c>
      <c r="AV339" s="13" t="s">
        <v>87</v>
      </c>
      <c r="AW339" s="13" t="s">
        <v>38</v>
      </c>
      <c r="AX339" s="13" t="s">
        <v>77</v>
      </c>
      <c r="AY339" s="247" t="s">
        <v>132</v>
      </c>
    </row>
    <row r="340" s="14" customFormat="1">
      <c r="A340" s="14"/>
      <c r="B340" s="248"/>
      <c r="C340" s="249"/>
      <c r="D340" s="238" t="s">
        <v>214</v>
      </c>
      <c r="E340" s="250" t="s">
        <v>31</v>
      </c>
      <c r="F340" s="251" t="s">
        <v>238</v>
      </c>
      <c r="G340" s="249"/>
      <c r="H340" s="252">
        <v>45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214</v>
      </c>
      <c r="AU340" s="258" t="s">
        <v>87</v>
      </c>
      <c r="AV340" s="14" t="s">
        <v>153</v>
      </c>
      <c r="AW340" s="14" t="s">
        <v>38</v>
      </c>
      <c r="AX340" s="14" t="s">
        <v>85</v>
      </c>
      <c r="AY340" s="258" t="s">
        <v>132</v>
      </c>
    </row>
    <row r="341" s="2" customFormat="1" ht="16.5" customHeight="1">
      <c r="A341" s="40"/>
      <c r="B341" s="41"/>
      <c r="C341" s="214" t="s">
        <v>589</v>
      </c>
      <c r="D341" s="214" t="s">
        <v>135</v>
      </c>
      <c r="E341" s="215" t="s">
        <v>590</v>
      </c>
      <c r="F341" s="216" t="s">
        <v>591</v>
      </c>
      <c r="G341" s="217" t="s">
        <v>272</v>
      </c>
      <c r="H341" s="218">
        <v>1.3</v>
      </c>
      <c r="I341" s="219"/>
      <c r="J341" s="220">
        <f>ROUND(I341*H341,2)</f>
        <v>0</v>
      </c>
      <c r="K341" s="216" t="s">
        <v>139</v>
      </c>
      <c r="L341" s="46"/>
      <c r="M341" s="221" t="s">
        <v>31</v>
      </c>
      <c r="N341" s="222" t="s">
        <v>48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2</v>
      </c>
      <c r="T341" s="224">
        <f>S341*H341</f>
        <v>2.6000000000000001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153</v>
      </c>
      <c r="AT341" s="225" t="s">
        <v>135</v>
      </c>
      <c r="AU341" s="225" t="s">
        <v>87</v>
      </c>
      <c r="AY341" s="19" t="s">
        <v>132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85</v>
      </c>
      <c r="BK341" s="226">
        <f>ROUND(I341*H341,2)</f>
        <v>0</v>
      </c>
      <c r="BL341" s="19" t="s">
        <v>153</v>
      </c>
      <c r="BM341" s="225" t="s">
        <v>592</v>
      </c>
    </row>
    <row r="342" s="2" customFormat="1">
      <c r="A342" s="40"/>
      <c r="B342" s="41"/>
      <c r="C342" s="42"/>
      <c r="D342" s="227" t="s">
        <v>142</v>
      </c>
      <c r="E342" s="42"/>
      <c r="F342" s="228" t="s">
        <v>593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142</v>
      </c>
      <c r="AU342" s="19" t="s">
        <v>87</v>
      </c>
    </row>
    <row r="343" s="13" customFormat="1">
      <c r="A343" s="13"/>
      <c r="B343" s="236"/>
      <c r="C343" s="237"/>
      <c r="D343" s="238" t="s">
        <v>214</v>
      </c>
      <c r="E343" s="239" t="s">
        <v>31</v>
      </c>
      <c r="F343" s="240" t="s">
        <v>594</v>
      </c>
      <c r="G343" s="237"/>
      <c r="H343" s="241">
        <v>1.3</v>
      </c>
      <c r="I343" s="242"/>
      <c r="J343" s="237"/>
      <c r="K343" s="237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214</v>
      </c>
      <c r="AU343" s="247" t="s">
        <v>87</v>
      </c>
      <c r="AV343" s="13" t="s">
        <v>87</v>
      </c>
      <c r="AW343" s="13" t="s">
        <v>38</v>
      </c>
      <c r="AX343" s="13" t="s">
        <v>85</v>
      </c>
      <c r="AY343" s="247" t="s">
        <v>132</v>
      </c>
    </row>
    <row r="344" s="2" customFormat="1" ht="33" customHeight="1">
      <c r="A344" s="40"/>
      <c r="B344" s="41"/>
      <c r="C344" s="214" t="s">
        <v>595</v>
      </c>
      <c r="D344" s="214" t="s">
        <v>135</v>
      </c>
      <c r="E344" s="215" t="s">
        <v>596</v>
      </c>
      <c r="F344" s="216" t="s">
        <v>597</v>
      </c>
      <c r="G344" s="217" t="s">
        <v>362</v>
      </c>
      <c r="H344" s="218">
        <v>4</v>
      </c>
      <c r="I344" s="219"/>
      <c r="J344" s="220">
        <f>ROUND(I344*H344,2)</f>
        <v>0</v>
      </c>
      <c r="K344" s="216" t="s">
        <v>139</v>
      </c>
      <c r="L344" s="46"/>
      <c r="M344" s="221" t="s">
        <v>31</v>
      </c>
      <c r="N344" s="222" t="s">
        <v>48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0.082000000000000003</v>
      </c>
      <c r="T344" s="224">
        <f>S344*H344</f>
        <v>0.32800000000000001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153</v>
      </c>
      <c r="AT344" s="225" t="s">
        <v>135</v>
      </c>
      <c r="AU344" s="225" t="s">
        <v>87</v>
      </c>
      <c r="AY344" s="19" t="s">
        <v>132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85</v>
      </c>
      <c r="BK344" s="226">
        <f>ROUND(I344*H344,2)</f>
        <v>0</v>
      </c>
      <c r="BL344" s="19" t="s">
        <v>153</v>
      </c>
      <c r="BM344" s="225" t="s">
        <v>598</v>
      </c>
    </row>
    <row r="345" s="2" customFormat="1">
      <c r="A345" s="40"/>
      <c r="B345" s="41"/>
      <c r="C345" s="42"/>
      <c r="D345" s="227" t="s">
        <v>142</v>
      </c>
      <c r="E345" s="42"/>
      <c r="F345" s="228" t="s">
        <v>599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142</v>
      </c>
      <c r="AU345" s="19" t="s">
        <v>87</v>
      </c>
    </row>
    <row r="346" s="13" customFormat="1">
      <c r="A346" s="13"/>
      <c r="B346" s="236"/>
      <c r="C346" s="237"/>
      <c r="D346" s="238" t="s">
        <v>214</v>
      </c>
      <c r="E346" s="239" t="s">
        <v>31</v>
      </c>
      <c r="F346" s="240" t="s">
        <v>511</v>
      </c>
      <c r="G346" s="237"/>
      <c r="H346" s="241">
        <v>3</v>
      </c>
      <c r="I346" s="242"/>
      <c r="J346" s="237"/>
      <c r="K346" s="237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214</v>
      </c>
      <c r="AU346" s="247" t="s">
        <v>87</v>
      </c>
      <c r="AV346" s="13" t="s">
        <v>87</v>
      </c>
      <c r="AW346" s="13" t="s">
        <v>38</v>
      </c>
      <c r="AX346" s="13" t="s">
        <v>77</v>
      </c>
      <c r="AY346" s="247" t="s">
        <v>132</v>
      </c>
    </row>
    <row r="347" s="13" customFormat="1">
      <c r="A347" s="13"/>
      <c r="B347" s="236"/>
      <c r="C347" s="237"/>
      <c r="D347" s="238" t="s">
        <v>214</v>
      </c>
      <c r="E347" s="239" t="s">
        <v>31</v>
      </c>
      <c r="F347" s="240" t="s">
        <v>600</v>
      </c>
      <c r="G347" s="237"/>
      <c r="H347" s="241">
        <v>1</v>
      </c>
      <c r="I347" s="242"/>
      <c r="J347" s="237"/>
      <c r="K347" s="237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214</v>
      </c>
      <c r="AU347" s="247" t="s">
        <v>87</v>
      </c>
      <c r="AV347" s="13" t="s">
        <v>87</v>
      </c>
      <c r="AW347" s="13" t="s">
        <v>38</v>
      </c>
      <c r="AX347" s="13" t="s">
        <v>77</v>
      </c>
      <c r="AY347" s="247" t="s">
        <v>132</v>
      </c>
    </row>
    <row r="348" s="14" customFormat="1">
      <c r="A348" s="14"/>
      <c r="B348" s="248"/>
      <c r="C348" s="249"/>
      <c r="D348" s="238" t="s">
        <v>214</v>
      </c>
      <c r="E348" s="250" t="s">
        <v>31</v>
      </c>
      <c r="F348" s="251" t="s">
        <v>238</v>
      </c>
      <c r="G348" s="249"/>
      <c r="H348" s="252">
        <v>4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214</v>
      </c>
      <c r="AU348" s="258" t="s">
        <v>87</v>
      </c>
      <c r="AV348" s="14" t="s">
        <v>153</v>
      </c>
      <c r="AW348" s="14" t="s">
        <v>38</v>
      </c>
      <c r="AX348" s="14" t="s">
        <v>85</v>
      </c>
      <c r="AY348" s="258" t="s">
        <v>132</v>
      </c>
    </row>
    <row r="349" s="2" customFormat="1" ht="16.5" customHeight="1">
      <c r="A349" s="40"/>
      <c r="B349" s="41"/>
      <c r="C349" s="214" t="s">
        <v>601</v>
      </c>
      <c r="D349" s="214" t="s">
        <v>135</v>
      </c>
      <c r="E349" s="215" t="s">
        <v>602</v>
      </c>
      <c r="F349" s="216" t="s">
        <v>603</v>
      </c>
      <c r="G349" s="217" t="s">
        <v>272</v>
      </c>
      <c r="H349" s="218">
        <v>0.26800000000000002</v>
      </c>
      <c r="I349" s="219"/>
      <c r="J349" s="220">
        <f>ROUND(I349*H349,2)</f>
        <v>0</v>
      </c>
      <c r="K349" s="216" t="s">
        <v>139</v>
      </c>
      <c r="L349" s="46"/>
      <c r="M349" s="221" t="s">
        <v>31</v>
      </c>
      <c r="N349" s="222" t="s">
        <v>48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2.6000000000000001</v>
      </c>
      <c r="T349" s="224">
        <f>S349*H349</f>
        <v>0.69680000000000009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153</v>
      </c>
      <c r="AT349" s="225" t="s">
        <v>135</v>
      </c>
      <c r="AU349" s="225" t="s">
        <v>87</v>
      </c>
      <c r="AY349" s="19" t="s">
        <v>132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85</v>
      </c>
      <c r="BK349" s="226">
        <f>ROUND(I349*H349,2)</f>
        <v>0</v>
      </c>
      <c r="BL349" s="19" t="s">
        <v>153</v>
      </c>
      <c r="BM349" s="225" t="s">
        <v>604</v>
      </c>
    </row>
    <row r="350" s="2" customFormat="1">
      <c r="A350" s="40"/>
      <c r="B350" s="41"/>
      <c r="C350" s="42"/>
      <c r="D350" s="227" t="s">
        <v>142</v>
      </c>
      <c r="E350" s="42"/>
      <c r="F350" s="228" t="s">
        <v>605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142</v>
      </c>
      <c r="AU350" s="19" t="s">
        <v>87</v>
      </c>
    </row>
    <row r="351" s="13" customFormat="1">
      <c r="A351" s="13"/>
      <c r="B351" s="236"/>
      <c r="C351" s="237"/>
      <c r="D351" s="238" t="s">
        <v>214</v>
      </c>
      <c r="E351" s="239" t="s">
        <v>31</v>
      </c>
      <c r="F351" s="240" t="s">
        <v>606</v>
      </c>
      <c r="G351" s="237"/>
      <c r="H351" s="241">
        <v>0.26800000000000002</v>
      </c>
      <c r="I351" s="242"/>
      <c r="J351" s="237"/>
      <c r="K351" s="237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214</v>
      </c>
      <c r="AU351" s="247" t="s">
        <v>87</v>
      </c>
      <c r="AV351" s="13" t="s">
        <v>87</v>
      </c>
      <c r="AW351" s="13" t="s">
        <v>38</v>
      </c>
      <c r="AX351" s="13" t="s">
        <v>85</v>
      </c>
      <c r="AY351" s="247" t="s">
        <v>132</v>
      </c>
    </row>
    <row r="352" s="2" customFormat="1" ht="21.75" customHeight="1">
      <c r="A352" s="40"/>
      <c r="B352" s="41"/>
      <c r="C352" s="214" t="s">
        <v>607</v>
      </c>
      <c r="D352" s="214" t="s">
        <v>135</v>
      </c>
      <c r="E352" s="215" t="s">
        <v>608</v>
      </c>
      <c r="F352" s="216" t="s">
        <v>609</v>
      </c>
      <c r="G352" s="217" t="s">
        <v>362</v>
      </c>
      <c r="H352" s="218">
        <v>3</v>
      </c>
      <c r="I352" s="219"/>
      <c r="J352" s="220">
        <f>ROUND(I352*H352,2)</f>
        <v>0</v>
      </c>
      <c r="K352" s="216" t="s">
        <v>139</v>
      </c>
      <c r="L352" s="46"/>
      <c r="M352" s="221" t="s">
        <v>31</v>
      </c>
      <c r="N352" s="222" t="s">
        <v>48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0.0080000000000000002</v>
      </c>
      <c r="T352" s="224">
        <f>S352*H352</f>
        <v>0.024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153</v>
      </c>
      <c r="AT352" s="225" t="s">
        <v>135</v>
      </c>
      <c r="AU352" s="225" t="s">
        <v>87</v>
      </c>
      <c r="AY352" s="19" t="s">
        <v>132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85</v>
      </c>
      <c r="BK352" s="226">
        <f>ROUND(I352*H352,2)</f>
        <v>0</v>
      </c>
      <c r="BL352" s="19" t="s">
        <v>153</v>
      </c>
      <c r="BM352" s="225" t="s">
        <v>610</v>
      </c>
    </row>
    <row r="353" s="2" customFormat="1">
      <c r="A353" s="40"/>
      <c r="B353" s="41"/>
      <c r="C353" s="42"/>
      <c r="D353" s="227" t="s">
        <v>142</v>
      </c>
      <c r="E353" s="42"/>
      <c r="F353" s="228" t="s">
        <v>611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142</v>
      </c>
      <c r="AU353" s="19" t="s">
        <v>87</v>
      </c>
    </row>
    <row r="354" s="2" customFormat="1" ht="16.5" customHeight="1">
      <c r="A354" s="40"/>
      <c r="B354" s="41"/>
      <c r="C354" s="214" t="s">
        <v>612</v>
      </c>
      <c r="D354" s="214" t="s">
        <v>135</v>
      </c>
      <c r="E354" s="215" t="s">
        <v>613</v>
      </c>
      <c r="F354" s="216" t="s">
        <v>614</v>
      </c>
      <c r="G354" s="217" t="s">
        <v>253</v>
      </c>
      <c r="H354" s="218">
        <v>6.5</v>
      </c>
      <c r="I354" s="219"/>
      <c r="J354" s="220">
        <f>ROUND(I354*H354,2)</f>
        <v>0</v>
      </c>
      <c r="K354" s="216" t="s">
        <v>139</v>
      </c>
      <c r="L354" s="46"/>
      <c r="M354" s="221" t="s">
        <v>31</v>
      </c>
      <c r="N354" s="222" t="s">
        <v>48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0.0092499999999999995</v>
      </c>
      <c r="T354" s="224">
        <f>S354*H354</f>
        <v>0.060124999999999998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153</v>
      </c>
      <c r="AT354" s="225" t="s">
        <v>135</v>
      </c>
      <c r="AU354" s="225" t="s">
        <v>87</v>
      </c>
      <c r="AY354" s="19" t="s">
        <v>132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85</v>
      </c>
      <c r="BK354" s="226">
        <f>ROUND(I354*H354,2)</f>
        <v>0</v>
      </c>
      <c r="BL354" s="19" t="s">
        <v>153</v>
      </c>
      <c r="BM354" s="225" t="s">
        <v>615</v>
      </c>
    </row>
    <row r="355" s="2" customFormat="1">
      <c r="A355" s="40"/>
      <c r="B355" s="41"/>
      <c r="C355" s="42"/>
      <c r="D355" s="227" t="s">
        <v>142</v>
      </c>
      <c r="E355" s="42"/>
      <c r="F355" s="228" t="s">
        <v>616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142</v>
      </c>
      <c r="AU355" s="19" t="s">
        <v>87</v>
      </c>
    </row>
    <row r="356" s="12" customFormat="1" ht="22.8" customHeight="1">
      <c r="A356" s="12"/>
      <c r="B356" s="198"/>
      <c r="C356" s="199"/>
      <c r="D356" s="200" t="s">
        <v>76</v>
      </c>
      <c r="E356" s="212" t="s">
        <v>617</v>
      </c>
      <c r="F356" s="212" t="s">
        <v>618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SUM(P357:P384)</f>
        <v>0</v>
      </c>
      <c r="Q356" s="206"/>
      <c r="R356" s="207">
        <f>SUM(R357:R384)</f>
        <v>0</v>
      </c>
      <c r="S356" s="206"/>
      <c r="T356" s="208">
        <f>SUM(T357:T384)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85</v>
      </c>
      <c r="AT356" s="210" t="s">
        <v>76</v>
      </c>
      <c r="AU356" s="210" t="s">
        <v>85</v>
      </c>
      <c r="AY356" s="209" t="s">
        <v>132</v>
      </c>
      <c r="BK356" s="211">
        <f>SUM(BK357:BK384)</f>
        <v>0</v>
      </c>
    </row>
    <row r="357" s="2" customFormat="1" ht="24.15" customHeight="1">
      <c r="A357" s="40"/>
      <c r="B357" s="41"/>
      <c r="C357" s="214" t="s">
        <v>619</v>
      </c>
      <c r="D357" s="214" t="s">
        <v>135</v>
      </c>
      <c r="E357" s="215" t="s">
        <v>620</v>
      </c>
      <c r="F357" s="216" t="s">
        <v>621</v>
      </c>
      <c r="G357" s="217" t="s">
        <v>317</v>
      </c>
      <c r="H357" s="218">
        <v>277.09300000000002</v>
      </c>
      <c r="I357" s="219"/>
      <c r="J357" s="220">
        <f>ROUND(I357*H357,2)</f>
        <v>0</v>
      </c>
      <c r="K357" s="216" t="s">
        <v>139</v>
      </c>
      <c r="L357" s="46"/>
      <c r="M357" s="221" t="s">
        <v>31</v>
      </c>
      <c r="N357" s="222" t="s">
        <v>48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153</v>
      </c>
      <c r="AT357" s="225" t="s">
        <v>135</v>
      </c>
      <c r="AU357" s="225" t="s">
        <v>87</v>
      </c>
      <c r="AY357" s="19" t="s">
        <v>132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85</v>
      </c>
      <c r="BK357" s="226">
        <f>ROUND(I357*H357,2)</f>
        <v>0</v>
      </c>
      <c r="BL357" s="19" t="s">
        <v>153</v>
      </c>
      <c r="BM357" s="225" t="s">
        <v>622</v>
      </c>
    </row>
    <row r="358" s="2" customFormat="1">
      <c r="A358" s="40"/>
      <c r="B358" s="41"/>
      <c r="C358" s="42"/>
      <c r="D358" s="227" t="s">
        <v>142</v>
      </c>
      <c r="E358" s="42"/>
      <c r="F358" s="228" t="s">
        <v>623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142</v>
      </c>
      <c r="AU358" s="19" t="s">
        <v>87</v>
      </c>
    </row>
    <row r="359" s="13" customFormat="1">
      <c r="A359" s="13"/>
      <c r="B359" s="236"/>
      <c r="C359" s="237"/>
      <c r="D359" s="238" t="s">
        <v>214</v>
      </c>
      <c r="E359" s="239" t="s">
        <v>31</v>
      </c>
      <c r="F359" s="240" t="s">
        <v>624</v>
      </c>
      <c r="G359" s="237"/>
      <c r="H359" s="241">
        <v>277.09300000000002</v>
      </c>
      <c r="I359" s="242"/>
      <c r="J359" s="237"/>
      <c r="K359" s="237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214</v>
      </c>
      <c r="AU359" s="247" t="s">
        <v>87</v>
      </c>
      <c r="AV359" s="13" t="s">
        <v>87</v>
      </c>
      <c r="AW359" s="13" t="s">
        <v>38</v>
      </c>
      <c r="AX359" s="13" t="s">
        <v>85</v>
      </c>
      <c r="AY359" s="247" t="s">
        <v>132</v>
      </c>
    </row>
    <row r="360" s="2" customFormat="1" ht="24.15" customHeight="1">
      <c r="A360" s="40"/>
      <c r="B360" s="41"/>
      <c r="C360" s="214" t="s">
        <v>625</v>
      </c>
      <c r="D360" s="214" t="s">
        <v>135</v>
      </c>
      <c r="E360" s="215" t="s">
        <v>626</v>
      </c>
      <c r="F360" s="216" t="s">
        <v>627</v>
      </c>
      <c r="G360" s="217" t="s">
        <v>317</v>
      </c>
      <c r="H360" s="218">
        <v>10806.627</v>
      </c>
      <c r="I360" s="219"/>
      <c r="J360" s="220">
        <f>ROUND(I360*H360,2)</f>
        <v>0</v>
      </c>
      <c r="K360" s="216" t="s">
        <v>139</v>
      </c>
      <c r="L360" s="46"/>
      <c r="M360" s="221" t="s">
        <v>31</v>
      </c>
      <c r="N360" s="222" t="s">
        <v>48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153</v>
      </c>
      <c r="AT360" s="225" t="s">
        <v>135</v>
      </c>
      <c r="AU360" s="225" t="s">
        <v>87</v>
      </c>
      <c r="AY360" s="19" t="s">
        <v>132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85</v>
      </c>
      <c r="BK360" s="226">
        <f>ROUND(I360*H360,2)</f>
        <v>0</v>
      </c>
      <c r="BL360" s="19" t="s">
        <v>153</v>
      </c>
      <c r="BM360" s="225" t="s">
        <v>628</v>
      </c>
    </row>
    <row r="361" s="2" customFormat="1">
      <c r="A361" s="40"/>
      <c r="B361" s="41"/>
      <c r="C361" s="42"/>
      <c r="D361" s="227" t="s">
        <v>142</v>
      </c>
      <c r="E361" s="42"/>
      <c r="F361" s="228" t="s">
        <v>629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142</v>
      </c>
      <c r="AU361" s="19" t="s">
        <v>87</v>
      </c>
    </row>
    <row r="362" s="13" customFormat="1">
      <c r="A362" s="13"/>
      <c r="B362" s="236"/>
      <c r="C362" s="237"/>
      <c r="D362" s="238" t="s">
        <v>214</v>
      </c>
      <c r="E362" s="237"/>
      <c r="F362" s="240" t="s">
        <v>630</v>
      </c>
      <c r="G362" s="237"/>
      <c r="H362" s="241">
        <v>10806.627</v>
      </c>
      <c r="I362" s="242"/>
      <c r="J362" s="237"/>
      <c r="K362" s="237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214</v>
      </c>
      <c r="AU362" s="247" t="s">
        <v>87</v>
      </c>
      <c r="AV362" s="13" t="s">
        <v>87</v>
      </c>
      <c r="AW362" s="13" t="s">
        <v>4</v>
      </c>
      <c r="AX362" s="13" t="s">
        <v>85</v>
      </c>
      <c r="AY362" s="247" t="s">
        <v>132</v>
      </c>
    </row>
    <row r="363" s="2" customFormat="1" ht="24.15" customHeight="1">
      <c r="A363" s="40"/>
      <c r="B363" s="41"/>
      <c r="C363" s="214" t="s">
        <v>631</v>
      </c>
      <c r="D363" s="214" t="s">
        <v>135</v>
      </c>
      <c r="E363" s="215" t="s">
        <v>632</v>
      </c>
      <c r="F363" s="216" t="s">
        <v>633</v>
      </c>
      <c r="G363" s="217" t="s">
        <v>317</v>
      </c>
      <c r="H363" s="218">
        <v>74.147000000000006</v>
      </c>
      <c r="I363" s="219"/>
      <c r="J363" s="220">
        <f>ROUND(I363*H363,2)</f>
        <v>0</v>
      </c>
      <c r="K363" s="216" t="s">
        <v>139</v>
      </c>
      <c r="L363" s="46"/>
      <c r="M363" s="221" t="s">
        <v>31</v>
      </c>
      <c r="N363" s="222" t="s">
        <v>48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153</v>
      </c>
      <c r="AT363" s="225" t="s">
        <v>135</v>
      </c>
      <c r="AU363" s="225" t="s">
        <v>87</v>
      </c>
      <c r="AY363" s="19" t="s">
        <v>132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85</v>
      </c>
      <c r="BK363" s="226">
        <f>ROUND(I363*H363,2)</f>
        <v>0</v>
      </c>
      <c r="BL363" s="19" t="s">
        <v>153</v>
      </c>
      <c r="BM363" s="225" t="s">
        <v>634</v>
      </c>
    </row>
    <row r="364" s="2" customFormat="1">
      <c r="A364" s="40"/>
      <c r="B364" s="41"/>
      <c r="C364" s="42"/>
      <c r="D364" s="227" t="s">
        <v>142</v>
      </c>
      <c r="E364" s="42"/>
      <c r="F364" s="228" t="s">
        <v>635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142</v>
      </c>
      <c r="AU364" s="19" t="s">
        <v>87</v>
      </c>
    </row>
    <row r="365" s="13" customFormat="1">
      <c r="A365" s="13"/>
      <c r="B365" s="236"/>
      <c r="C365" s="237"/>
      <c r="D365" s="238" t="s">
        <v>214</v>
      </c>
      <c r="E365" s="239" t="s">
        <v>31</v>
      </c>
      <c r="F365" s="240" t="s">
        <v>636</v>
      </c>
      <c r="G365" s="237"/>
      <c r="H365" s="241">
        <v>15.194000000000001</v>
      </c>
      <c r="I365" s="242"/>
      <c r="J365" s="237"/>
      <c r="K365" s="237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214</v>
      </c>
      <c r="AU365" s="247" t="s">
        <v>87</v>
      </c>
      <c r="AV365" s="13" t="s">
        <v>87</v>
      </c>
      <c r="AW365" s="13" t="s">
        <v>38</v>
      </c>
      <c r="AX365" s="13" t="s">
        <v>77</v>
      </c>
      <c r="AY365" s="247" t="s">
        <v>132</v>
      </c>
    </row>
    <row r="366" s="13" customFormat="1">
      <c r="A366" s="13"/>
      <c r="B366" s="236"/>
      <c r="C366" s="237"/>
      <c r="D366" s="238" t="s">
        <v>214</v>
      </c>
      <c r="E366" s="239" t="s">
        <v>31</v>
      </c>
      <c r="F366" s="240" t="s">
        <v>637</v>
      </c>
      <c r="G366" s="237"/>
      <c r="H366" s="241">
        <v>58.953000000000003</v>
      </c>
      <c r="I366" s="242"/>
      <c r="J366" s="237"/>
      <c r="K366" s="237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214</v>
      </c>
      <c r="AU366" s="247" t="s">
        <v>87</v>
      </c>
      <c r="AV366" s="13" t="s">
        <v>87</v>
      </c>
      <c r="AW366" s="13" t="s">
        <v>38</v>
      </c>
      <c r="AX366" s="13" t="s">
        <v>77</v>
      </c>
      <c r="AY366" s="247" t="s">
        <v>132</v>
      </c>
    </row>
    <row r="367" s="14" customFormat="1">
      <c r="A367" s="14"/>
      <c r="B367" s="248"/>
      <c r="C367" s="249"/>
      <c r="D367" s="238" t="s">
        <v>214</v>
      </c>
      <c r="E367" s="250" t="s">
        <v>31</v>
      </c>
      <c r="F367" s="251" t="s">
        <v>238</v>
      </c>
      <c r="G367" s="249"/>
      <c r="H367" s="252">
        <v>74.147000000000006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214</v>
      </c>
      <c r="AU367" s="258" t="s">
        <v>87</v>
      </c>
      <c r="AV367" s="14" t="s">
        <v>153</v>
      </c>
      <c r="AW367" s="14" t="s">
        <v>38</v>
      </c>
      <c r="AX367" s="14" t="s">
        <v>85</v>
      </c>
      <c r="AY367" s="258" t="s">
        <v>132</v>
      </c>
    </row>
    <row r="368" s="2" customFormat="1" ht="24.15" customHeight="1">
      <c r="A368" s="40"/>
      <c r="B368" s="41"/>
      <c r="C368" s="214" t="s">
        <v>638</v>
      </c>
      <c r="D368" s="214" t="s">
        <v>135</v>
      </c>
      <c r="E368" s="215" t="s">
        <v>639</v>
      </c>
      <c r="F368" s="216" t="s">
        <v>627</v>
      </c>
      <c r="G368" s="217" t="s">
        <v>317</v>
      </c>
      <c r="H368" s="218">
        <v>2891.7330000000002</v>
      </c>
      <c r="I368" s="219"/>
      <c r="J368" s="220">
        <f>ROUND(I368*H368,2)</f>
        <v>0</v>
      </c>
      <c r="K368" s="216" t="s">
        <v>139</v>
      </c>
      <c r="L368" s="46"/>
      <c r="M368" s="221" t="s">
        <v>31</v>
      </c>
      <c r="N368" s="222" t="s">
        <v>48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153</v>
      </c>
      <c r="AT368" s="225" t="s">
        <v>135</v>
      </c>
      <c r="AU368" s="225" t="s">
        <v>87</v>
      </c>
      <c r="AY368" s="19" t="s">
        <v>132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85</v>
      </c>
      <c r="BK368" s="226">
        <f>ROUND(I368*H368,2)</f>
        <v>0</v>
      </c>
      <c r="BL368" s="19" t="s">
        <v>153</v>
      </c>
      <c r="BM368" s="225" t="s">
        <v>640</v>
      </c>
    </row>
    <row r="369" s="2" customFormat="1">
      <c r="A369" s="40"/>
      <c r="B369" s="41"/>
      <c r="C369" s="42"/>
      <c r="D369" s="227" t="s">
        <v>142</v>
      </c>
      <c r="E369" s="42"/>
      <c r="F369" s="228" t="s">
        <v>641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142</v>
      </c>
      <c r="AU369" s="19" t="s">
        <v>87</v>
      </c>
    </row>
    <row r="370" s="13" customFormat="1">
      <c r="A370" s="13"/>
      <c r="B370" s="236"/>
      <c r="C370" s="237"/>
      <c r="D370" s="238" t="s">
        <v>214</v>
      </c>
      <c r="E370" s="239" t="s">
        <v>31</v>
      </c>
      <c r="F370" s="240" t="s">
        <v>636</v>
      </c>
      <c r="G370" s="237"/>
      <c r="H370" s="241">
        <v>15.194000000000001</v>
      </c>
      <c r="I370" s="242"/>
      <c r="J370" s="237"/>
      <c r="K370" s="237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214</v>
      </c>
      <c r="AU370" s="247" t="s">
        <v>87</v>
      </c>
      <c r="AV370" s="13" t="s">
        <v>87</v>
      </c>
      <c r="AW370" s="13" t="s">
        <v>38</v>
      </c>
      <c r="AX370" s="13" t="s">
        <v>77</v>
      </c>
      <c r="AY370" s="247" t="s">
        <v>132</v>
      </c>
    </row>
    <row r="371" s="13" customFormat="1">
      <c r="A371" s="13"/>
      <c r="B371" s="236"/>
      <c r="C371" s="237"/>
      <c r="D371" s="238" t="s">
        <v>214</v>
      </c>
      <c r="E371" s="239" t="s">
        <v>31</v>
      </c>
      <c r="F371" s="240" t="s">
        <v>637</v>
      </c>
      <c r="G371" s="237"/>
      <c r="H371" s="241">
        <v>58.953000000000003</v>
      </c>
      <c r="I371" s="242"/>
      <c r="J371" s="237"/>
      <c r="K371" s="237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214</v>
      </c>
      <c r="AU371" s="247" t="s">
        <v>87</v>
      </c>
      <c r="AV371" s="13" t="s">
        <v>87</v>
      </c>
      <c r="AW371" s="13" t="s">
        <v>38</v>
      </c>
      <c r="AX371" s="13" t="s">
        <v>77</v>
      </c>
      <c r="AY371" s="247" t="s">
        <v>132</v>
      </c>
    </row>
    <row r="372" s="14" customFormat="1">
      <c r="A372" s="14"/>
      <c r="B372" s="248"/>
      <c r="C372" s="249"/>
      <c r="D372" s="238" t="s">
        <v>214</v>
      </c>
      <c r="E372" s="250" t="s">
        <v>31</v>
      </c>
      <c r="F372" s="251" t="s">
        <v>238</v>
      </c>
      <c r="G372" s="249"/>
      <c r="H372" s="252">
        <v>74.147000000000006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8" t="s">
        <v>214</v>
      </c>
      <c r="AU372" s="258" t="s">
        <v>87</v>
      </c>
      <c r="AV372" s="14" t="s">
        <v>153</v>
      </c>
      <c r="AW372" s="14" t="s">
        <v>38</v>
      </c>
      <c r="AX372" s="14" t="s">
        <v>85</v>
      </c>
      <c r="AY372" s="258" t="s">
        <v>132</v>
      </c>
    </row>
    <row r="373" s="13" customFormat="1">
      <c r="A373" s="13"/>
      <c r="B373" s="236"/>
      <c r="C373" s="237"/>
      <c r="D373" s="238" t="s">
        <v>214</v>
      </c>
      <c r="E373" s="237"/>
      <c r="F373" s="240" t="s">
        <v>642</v>
      </c>
      <c r="G373" s="237"/>
      <c r="H373" s="241">
        <v>2891.7330000000002</v>
      </c>
      <c r="I373" s="242"/>
      <c r="J373" s="237"/>
      <c r="K373" s="237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214</v>
      </c>
      <c r="AU373" s="247" t="s">
        <v>87</v>
      </c>
      <c r="AV373" s="13" t="s">
        <v>87</v>
      </c>
      <c r="AW373" s="13" t="s">
        <v>4</v>
      </c>
      <c r="AX373" s="13" t="s">
        <v>85</v>
      </c>
      <c r="AY373" s="247" t="s">
        <v>132</v>
      </c>
    </row>
    <row r="374" s="2" customFormat="1" ht="24.15" customHeight="1">
      <c r="A374" s="40"/>
      <c r="B374" s="41"/>
      <c r="C374" s="214" t="s">
        <v>643</v>
      </c>
      <c r="D374" s="214" t="s">
        <v>135</v>
      </c>
      <c r="E374" s="215" t="s">
        <v>644</v>
      </c>
      <c r="F374" s="216" t="s">
        <v>645</v>
      </c>
      <c r="G374" s="217" t="s">
        <v>317</v>
      </c>
      <c r="H374" s="218">
        <v>0.29999999999999999</v>
      </c>
      <c r="I374" s="219"/>
      <c r="J374" s="220">
        <f>ROUND(I374*H374,2)</f>
        <v>0</v>
      </c>
      <c r="K374" s="216" t="s">
        <v>139</v>
      </c>
      <c r="L374" s="46"/>
      <c r="M374" s="221" t="s">
        <v>31</v>
      </c>
      <c r="N374" s="222" t="s">
        <v>48</v>
      </c>
      <c r="O374" s="86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153</v>
      </c>
      <c r="AT374" s="225" t="s">
        <v>135</v>
      </c>
      <c r="AU374" s="225" t="s">
        <v>87</v>
      </c>
      <c r="AY374" s="19" t="s">
        <v>132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85</v>
      </c>
      <c r="BK374" s="226">
        <f>ROUND(I374*H374,2)</f>
        <v>0</v>
      </c>
      <c r="BL374" s="19" t="s">
        <v>153</v>
      </c>
      <c r="BM374" s="225" t="s">
        <v>646</v>
      </c>
    </row>
    <row r="375" s="2" customFormat="1">
      <c r="A375" s="40"/>
      <c r="B375" s="41"/>
      <c r="C375" s="42"/>
      <c r="D375" s="227" t="s">
        <v>142</v>
      </c>
      <c r="E375" s="42"/>
      <c r="F375" s="228" t="s">
        <v>647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142</v>
      </c>
      <c r="AU375" s="19" t="s">
        <v>87</v>
      </c>
    </row>
    <row r="376" s="2" customFormat="1" ht="24.15" customHeight="1">
      <c r="A376" s="40"/>
      <c r="B376" s="41"/>
      <c r="C376" s="214" t="s">
        <v>648</v>
      </c>
      <c r="D376" s="214" t="s">
        <v>135</v>
      </c>
      <c r="E376" s="215" t="s">
        <v>649</v>
      </c>
      <c r="F376" s="216" t="s">
        <v>650</v>
      </c>
      <c r="G376" s="217" t="s">
        <v>317</v>
      </c>
      <c r="H376" s="218">
        <v>15.194000000000001</v>
      </c>
      <c r="I376" s="219"/>
      <c r="J376" s="220">
        <f>ROUND(I376*H376,2)</f>
        <v>0</v>
      </c>
      <c r="K376" s="216" t="s">
        <v>139</v>
      </c>
      <c r="L376" s="46"/>
      <c r="M376" s="221" t="s">
        <v>31</v>
      </c>
      <c r="N376" s="222" t="s">
        <v>48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153</v>
      </c>
      <c r="AT376" s="225" t="s">
        <v>135</v>
      </c>
      <c r="AU376" s="225" t="s">
        <v>87</v>
      </c>
      <c r="AY376" s="19" t="s">
        <v>132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85</v>
      </c>
      <c r="BK376" s="226">
        <f>ROUND(I376*H376,2)</f>
        <v>0</v>
      </c>
      <c r="BL376" s="19" t="s">
        <v>153</v>
      </c>
      <c r="BM376" s="225" t="s">
        <v>651</v>
      </c>
    </row>
    <row r="377" s="2" customFormat="1">
      <c r="A377" s="40"/>
      <c r="B377" s="41"/>
      <c r="C377" s="42"/>
      <c r="D377" s="227" t="s">
        <v>142</v>
      </c>
      <c r="E377" s="42"/>
      <c r="F377" s="228" t="s">
        <v>652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142</v>
      </c>
      <c r="AU377" s="19" t="s">
        <v>87</v>
      </c>
    </row>
    <row r="378" s="13" customFormat="1">
      <c r="A378" s="13"/>
      <c r="B378" s="236"/>
      <c r="C378" s="237"/>
      <c r="D378" s="238" t="s">
        <v>214</v>
      </c>
      <c r="E378" s="239" t="s">
        <v>31</v>
      </c>
      <c r="F378" s="240" t="s">
        <v>636</v>
      </c>
      <c r="G378" s="237"/>
      <c r="H378" s="241">
        <v>15.194000000000001</v>
      </c>
      <c r="I378" s="242"/>
      <c r="J378" s="237"/>
      <c r="K378" s="237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214</v>
      </c>
      <c r="AU378" s="247" t="s">
        <v>87</v>
      </c>
      <c r="AV378" s="13" t="s">
        <v>87</v>
      </c>
      <c r="AW378" s="13" t="s">
        <v>38</v>
      </c>
      <c r="AX378" s="13" t="s">
        <v>85</v>
      </c>
      <c r="AY378" s="247" t="s">
        <v>132</v>
      </c>
    </row>
    <row r="379" s="2" customFormat="1" ht="24.15" customHeight="1">
      <c r="A379" s="40"/>
      <c r="B379" s="41"/>
      <c r="C379" s="214" t="s">
        <v>653</v>
      </c>
      <c r="D379" s="214" t="s">
        <v>135</v>
      </c>
      <c r="E379" s="215" t="s">
        <v>654</v>
      </c>
      <c r="F379" s="216" t="s">
        <v>322</v>
      </c>
      <c r="G379" s="217" t="s">
        <v>317</v>
      </c>
      <c r="H379" s="218">
        <v>277.09300000000002</v>
      </c>
      <c r="I379" s="219"/>
      <c r="J379" s="220">
        <f>ROUND(I379*H379,2)</f>
        <v>0</v>
      </c>
      <c r="K379" s="216" t="s">
        <v>139</v>
      </c>
      <c r="L379" s="46"/>
      <c r="M379" s="221" t="s">
        <v>31</v>
      </c>
      <c r="N379" s="222" t="s">
        <v>48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153</v>
      </c>
      <c r="AT379" s="225" t="s">
        <v>135</v>
      </c>
      <c r="AU379" s="225" t="s">
        <v>87</v>
      </c>
      <c r="AY379" s="19" t="s">
        <v>132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85</v>
      </c>
      <c r="BK379" s="226">
        <f>ROUND(I379*H379,2)</f>
        <v>0</v>
      </c>
      <c r="BL379" s="19" t="s">
        <v>153</v>
      </c>
      <c r="BM379" s="225" t="s">
        <v>655</v>
      </c>
    </row>
    <row r="380" s="2" customFormat="1">
      <c r="A380" s="40"/>
      <c r="B380" s="41"/>
      <c r="C380" s="42"/>
      <c r="D380" s="227" t="s">
        <v>142</v>
      </c>
      <c r="E380" s="42"/>
      <c r="F380" s="228" t="s">
        <v>656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142</v>
      </c>
      <c r="AU380" s="19" t="s">
        <v>87</v>
      </c>
    </row>
    <row r="381" s="13" customFormat="1">
      <c r="A381" s="13"/>
      <c r="B381" s="236"/>
      <c r="C381" s="237"/>
      <c r="D381" s="238" t="s">
        <v>214</v>
      </c>
      <c r="E381" s="239" t="s">
        <v>31</v>
      </c>
      <c r="F381" s="240" t="s">
        <v>624</v>
      </c>
      <c r="G381" s="237"/>
      <c r="H381" s="241">
        <v>277.09300000000002</v>
      </c>
      <c r="I381" s="242"/>
      <c r="J381" s="237"/>
      <c r="K381" s="237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214</v>
      </c>
      <c r="AU381" s="247" t="s">
        <v>87</v>
      </c>
      <c r="AV381" s="13" t="s">
        <v>87</v>
      </c>
      <c r="AW381" s="13" t="s">
        <v>38</v>
      </c>
      <c r="AX381" s="13" t="s">
        <v>85</v>
      </c>
      <c r="AY381" s="247" t="s">
        <v>132</v>
      </c>
    </row>
    <row r="382" s="2" customFormat="1" ht="24.15" customHeight="1">
      <c r="A382" s="40"/>
      <c r="B382" s="41"/>
      <c r="C382" s="214" t="s">
        <v>657</v>
      </c>
      <c r="D382" s="214" t="s">
        <v>135</v>
      </c>
      <c r="E382" s="215" t="s">
        <v>658</v>
      </c>
      <c r="F382" s="216" t="s">
        <v>659</v>
      </c>
      <c r="G382" s="217" t="s">
        <v>317</v>
      </c>
      <c r="H382" s="218">
        <v>58.953000000000003</v>
      </c>
      <c r="I382" s="219"/>
      <c r="J382" s="220">
        <f>ROUND(I382*H382,2)</f>
        <v>0</v>
      </c>
      <c r="K382" s="216" t="s">
        <v>139</v>
      </c>
      <c r="L382" s="46"/>
      <c r="M382" s="221" t="s">
        <v>31</v>
      </c>
      <c r="N382" s="222" t="s">
        <v>48</v>
      </c>
      <c r="O382" s="86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153</v>
      </c>
      <c r="AT382" s="225" t="s">
        <v>135</v>
      </c>
      <c r="AU382" s="225" t="s">
        <v>87</v>
      </c>
      <c r="AY382" s="19" t="s">
        <v>132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85</v>
      </c>
      <c r="BK382" s="226">
        <f>ROUND(I382*H382,2)</f>
        <v>0</v>
      </c>
      <c r="BL382" s="19" t="s">
        <v>153</v>
      </c>
      <c r="BM382" s="225" t="s">
        <v>660</v>
      </c>
    </row>
    <row r="383" s="2" customFormat="1">
      <c r="A383" s="40"/>
      <c r="B383" s="41"/>
      <c r="C383" s="42"/>
      <c r="D383" s="227" t="s">
        <v>142</v>
      </c>
      <c r="E383" s="42"/>
      <c r="F383" s="228" t="s">
        <v>661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142</v>
      </c>
      <c r="AU383" s="19" t="s">
        <v>87</v>
      </c>
    </row>
    <row r="384" s="13" customFormat="1">
      <c r="A384" s="13"/>
      <c r="B384" s="236"/>
      <c r="C384" s="237"/>
      <c r="D384" s="238" t="s">
        <v>214</v>
      </c>
      <c r="E384" s="239" t="s">
        <v>31</v>
      </c>
      <c r="F384" s="240" t="s">
        <v>637</v>
      </c>
      <c r="G384" s="237"/>
      <c r="H384" s="241">
        <v>58.953000000000003</v>
      </c>
      <c r="I384" s="242"/>
      <c r="J384" s="237"/>
      <c r="K384" s="237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214</v>
      </c>
      <c r="AU384" s="247" t="s">
        <v>87</v>
      </c>
      <c r="AV384" s="13" t="s">
        <v>87</v>
      </c>
      <c r="AW384" s="13" t="s">
        <v>38</v>
      </c>
      <c r="AX384" s="13" t="s">
        <v>85</v>
      </c>
      <c r="AY384" s="247" t="s">
        <v>132</v>
      </c>
    </row>
    <row r="385" s="12" customFormat="1" ht="22.8" customHeight="1">
      <c r="A385" s="12"/>
      <c r="B385" s="198"/>
      <c r="C385" s="199"/>
      <c r="D385" s="200" t="s">
        <v>76</v>
      </c>
      <c r="E385" s="212" t="s">
        <v>662</v>
      </c>
      <c r="F385" s="212" t="s">
        <v>663</v>
      </c>
      <c r="G385" s="199"/>
      <c r="H385" s="199"/>
      <c r="I385" s="202"/>
      <c r="J385" s="213">
        <f>BK385</f>
        <v>0</v>
      </c>
      <c r="K385" s="199"/>
      <c r="L385" s="204"/>
      <c r="M385" s="205"/>
      <c r="N385" s="206"/>
      <c r="O385" s="206"/>
      <c r="P385" s="207">
        <f>SUM(P386:P387)</f>
        <v>0</v>
      </c>
      <c r="Q385" s="206"/>
      <c r="R385" s="207">
        <f>SUM(R386:R387)</f>
        <v>0</v>
      </c>
      <c r="S385" s="206"/>
      <c r="T385" s="208">
        <f>SUM(T386:T387)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9" t="s">
        <v>85</v>
      </c>
      <c r="AT385" s="210" t="s">
        <v>76</v>
      </c>
      <c r="AU385" s="210" t="s">
        <v>85</v>
      </c>
      <c r="AY385" s="209" t="s">
        <v>132</v>
      </c>
      <c r="BK385" s="211">
        <f>SUM(BK386:BK387)</f>
        <v>0</v>
      </c>
    </row>
    <row r="386" s="2" customFormat="1" ht="24.15" customHeight="1">
      <c r="A386" s="40"/>
      <c r="B386" s="41"/>
      <c r="C386" s="214" t="s">
        <v>664</v>
      </c>
      <c r="D386" s="214" t="s">
        <v>135</v>
      </c>
      <c r="E386" s="215" t="s">
        <v>665</v>
      </c>
      <c r="F386" s="216" t="s">
        <v>666</v>
      </c>
      <c r="G386" s="217" t="s">
        <v>317</v>
      </c>
      <c r="H386" s="218">
        <v>130.167</v>
      </c>
      <c r="I386" s="219"/>
      <c r="J386" s="220">
        <f>ROUND(I386*H386,2)</f>
        <v>0</v>
      </c>
      <c r="K386" s="216" t="s">
        <v>139</v>
      </c>
      <c r="L386" s="46"/>
      <c r="M386" s="221" t="s">
        <v>31</v>
      </c>
      <c r="N386" s="222" t="s">
        <v>48</v>
      </c>
      <c r="O386" s="86"/>
      <c r="P386" s="223">
        <f>O386*H386</f>
        <v>0</v>
      </c>
      <c r="Q386" s="223">
        <v>0</v>
      </c>
      <c r="R386" s="223">
        <f>Q386*H386</f>
        <v>0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153</v>
      </c>
      <c r="AT386" s="225" t="s">
        <v>135</v>
      </c>
      <c r="AU386" s="225" t="s">
        <v>87</v>
      </c>
      <c r="AY386" s="19" t="s">
        <v>132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85</v>
      </c>
      <c r="BK386" s="226">
        <f>ROUND(I386*H386,2)</f>
        <v>0</v>
      </c>
      <c r="BL386" s="19" t="s">
        <v>153</v>
      </c>
      <c r="BM386" s="225" t="s">
        <v>667</v>
      </c>
    </row>
    <row r="387" s="2" customFormat="1">
      <c r="A387" s="40"/>
      <c r="B387" s="41"/>
      <c r="C387" s="42"/>
      <c r="D387" s="227" t="s">
        <v>142</v>
      </c>
      <c r="E387" s="42"/>
      <c r="F387" s="228" t="s">
        <v>668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142</v>
      </c>
      <c r="AU387" s="19" t="s">
        <v>87</v>
      </c>
    </row>
    <row r="388" s="12" customFormat="1" ht="25.92" customHeight="1">
      <c r="A388" s="12"/>
      <c r="B388" s="198"/>
      <c r="C388" s="199"/>
      <c r="D388" s="200" t="s">
        <v>76</v>
      </c>
      <c r="E388" s="201" t="s">
        <v>669</v>
      </c>
      <c r="F388" s="201" t="s">
        <v>670</v>
      </c>
      <c r="G388" s="199"/>
      <c r="H388" s="199"/>
      <c r="I388" s="202"/>
      <c r="J388" s="203">
        <f>BK388</f>
        <v>0</v>
      </c>
      <c r="K388" s="199"/>
      <c r="L388" s="204"/>
      <c r="M388" s="205"/>
      <c r="N388" s="206"/>
      <c r="O388" s="206"/>
      <c r="P388" s="207">
        <f>P389</f>
        <v>0</v>
      </c>
      <c r="Q388" s="206"/>
      <c r="R388" s="207">
        <f>R389</f>
        <v>0.0081000000000000013</v>
      </c>
      <c r="S388" s="206"/>
      <c r="T388" s="208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9" t="s">
        <v>87</v>
      </c>
      <c r="AT388" s="210" t="s">
        <v>76</v>
      </c>
      <c r="AU388" s="210" t="s">
        <v>77</v>
      </c>
      <c r="AY388" s="209" t="s">
        <v>132</v>
      </c>
      <c r="BK388" s="211">
        <f>BK389</f>
        <v>0</v>
      </c>
    </row>
    <row r="389" s="12" customFormat="1" ht="22.8" customHeight="1">
      <c r="A389" s="12"/>
      <c r="B389" s="198"/>
      <c r="C389" s="199"/>
      <c r="D389" s="200" t="s">
        <v>76</v>
      </c>
      <c r="E389" s="212" t="s">
        <v>671</v>
      </c>
      <c r="F389" s="212" t="s">
        <v>672</v>
      </c>
      <c r="G389" s="199"/>
      <c r="H389" s="199"/>
      <c r="I389" s="202"/>
      <c r="J389" s="213">
        <f>BK389</f>
        <v>0</v>
      </c>
      <c r="K389" s="199"/>
      <c r="L389" s="204"/>
      <c r="M389" s="205"/>
      <c r="N389" s="206"/>
      <c r="O389" s="206"/>
      <c r="P389" s="207">
        <f>SUM(P390:P397)</f>
        <v>0</v>
      </c>
      <c r="Q389" s="206"/>
      <c r="R389" s="207">
        <f>SUM(R390:R397)</f>
        <v>0.0081000000000000013</v>
      </c>
      <c r="S389" s="206"/>
      <c r="T389" s="208">
        <f>SUM(T390:T397)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9" t="s">
        <v>87</v>
      </c>
      <c r="AT389" s="210" t="s">
        <v>76</v>
      </c>
      <c r="AU389" s="210" t="s">
        <v>85</v>
      </c>
      <c r="AY389" s="209" t="s">
        <v>132</v>
      </c>
      <c r="BK389" s="211">
        <f>SUM(BK390:BK397)</f>
        <v>0</v>
      </c>
    </row>
    <row r="390" s="2" customFormat="1" ht="24.15" customHeight="1">
      <c r="A390" s="40"/>
      <c r="B390" s="41"/>
      <c r="C390" s="214" t="s">
        <v>673</v>
      </c>
      <c r="D390" s="214" t="s">
        <v>135</v>
      </c>
      <c r="E390" s="215" t="s">
        <v>674</v>
      </c>
      <c r="F390" s="216" t="s">
        <v>675</v>
      </c>
      <c r="G390" s="217" t="s">
        <v>211</v>
      </c>
      <c r="H390" s="218">
        <v>11.25</v>
      </c>
      <c r="I390" s="219"/>
      <c r="J390" s="220">
        <f>ROUND(I390*H390,2)</f>
        <v>0</v>
      </c>
      <c r="K390" s="216" t="s">
        <v>139</v>
      </c>
      <c r="L390" s="46"/>
      <c r="M390" s="221" t="s">
        <v>31</v>
      </c>
      <c r="N390" s="222" t="s">
        <v>48</v>
      </c>
      <c r="O390" s="86"/>
      <c r="P390" s="223">
        <f>O390*H390</f>
        <v>0</v>
      </c>
      <c r="Q390" s="223">
        <v>0.00040000000000000002</v>
      </c>
      <c r="R390" s="223">
        <f>Q390*H390</f>
        <v>0.0045000000000000005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298</v>
      </c>
      <c r="AT390" s="225" t="s">
        <v>135</v>
      </c>
      <c r="AU390" s="225" t="s">
        <v>87</v>
      </c>
      <c r="AY390" s="19" t="s">
        <v>132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85</v>
      </c>
      <c r="BK390" s="226">
        <f>ROUND(I390*H390,2)</f>
        <v>0</v>
      </c>
      <c r="BL390" s="19" t="s">
        <v>298</v>
      </c>
      <c r="BM390" s="225" t="s">
        <v>676</v>
      </c>
    </row>
    <row r="391" s="2" customFormat="1">
      <c r="A391" s="40"/>
      <c r="B391" s="41"/>
      <c r="C391" s="42"/>
      <c r="D391" s="227" t="s">
        <v>142</v>
      </c>
      <c r="E391" s="42"/>
      <c r="F391" s="228" t="s">
        <v>677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142</v>
      </c>
      <c r="AU391" s="19" t="s">
        <v>87</v>
      </c>
    </row>
    <row r="392" s="13" customFormat="1">
      <c r="A392" s="13"/>
      <c r="B392" s="236"/>
      <c r="C392" s="237"/>
      <c r="D392" s="238" t="s">
        <v>214</v>
      </c>
      <c r="E392" s="239" t="s">
        <v>31</v>
      </c>
      <c r="F392" s="240" t="s">
        <v>678</v>
      </c>
      <c r="G392" s="237"/>
      <c r="H392" s="241">
        <v>11.25</v>
      </c>
      <c r="I392" s="242"/>
      <c r="J392" s="237"/>
      <c r="K392" s="237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214</v>
      </c>
      <c r="AU392" s="247" t="s">
        <v>87</v>
      </c>
      <c r="AV392" s="13" t="s">
        <v>87</v>
      </c>
      <c r="AW392" s="13" t="s">
        <v>38</v>
      </c>
      <c r="AX392" s="13" t="s">
        <v>85</v>
      </c>
      <c r="AY392" s="247" t="s">
        <v>132</v>
      </c>
    </row>
    <row r="393" s="2" customFormat="1" ht="16.5" customHeight="1">
      <c r="A393" s="40"/>
      <c r="B393" s="41"/>
      <c r="C393" s="214" t="s">
        <v>679</v>
      </c>
      <c r="D393" s="214" t="s">
        <v>135</v>
      </c>
      <c r="E393" s="215" t="s">
        <v>680</v>
      </c>
      <c r="F393" s="216" t="s">
        <v>681</v>
      </c>
      <c r="G393" s="217" t="s">
        <v>253</v>
      </c>
      <c r="H393" s="218">
        <v>22.5</v>
      </c>
      <c r="I393" s="219"/>
      <c r="J393" s="220">
        <f>ROUND(I393*H393,2)</f>
        <v>0</v>
      </c>
      <c r="K393" s="216" t="s">
        <v>139</v>
      </c>
      <c r="L393" s="46"/>
      <c r="M393" s="221" t="s">
        <v>31</v>
      </c>
      <c r="N393" s="222" t="s">
        <v>48</v>
      </c>
      <c r="O393" s="86"/>
      <c r="P393" s="223">
        <f>O393*H393</f>
        <v>0</v>
      </c>
      <c r="Q393" s="223">
        <v>0.00016000000000000001</v>
      </c>
      <c r="R393" s="223">
        <f>Q393*H393</f>
        <v>0.0036000000000000003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298</v>
      </c>
      <c r="AT393" s="225" t="s">
        <v>135</v>
      </c>
      <c r="AU393" s="225" t="s">
        <v>87</v>
      </c>
      <c r="AY393" s="19" t="s">
        <v>132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85</v>
      </c>
      <c r="BK393" s="226">
        <f>ROUND(I393*H393,2)</f>
        <v>0</v>
      </c>
      <c r="BL393" s="19" t="s">
        <v>298</v>
      </c>
      <c r="BM393" s="225" t="s">
        <v>682</v>
      </c>
    </row>
    <row r="394" s="2" customFormat="1">
      <c r="A394" s="40"/>
      <c r="B394" s="41"/>
      <c r="C394" s="42"/>
      <c r="D394" s="227" t="s">
        <v>142</v>
      </c>
      <c r="E394" s="42"/>
      <c r="F394" s="228" t="s">
        <v>683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142</v>
      </c>
      <c r="AU394" s="19" t="s">
        <v>87</v>
      </c>
    </row>
    <row r="395" s="13" customFormat="1">
      <c r="A395" s="13"/>
      <c r="B395" s="236"/>
      <c r="C395" s="237"/>
      <c r="D395" s="238" t="s">
        <v>214</v>
      </c>
      <c r="E395" s="239" t="s">
        <v>31</v>
      </c>
      <c r="F395" s="240" t="s">
        <v>684</v>
      </c>
      <c r="G395" s="237"/>
      <c r="H395" s="241">
        <v>22.5</v>
      </c>
      <c r="I395" s="242"/>
      <c r="J395" s="237"/>
      <c r="K395" s="237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214</v>
      </c>
      <c r="AU395" s="247" t="s">
        <v>87</v>
      </c>
      <c r="AV395" s="13" t="s">
        <v>87</v>
      </c>
      <c r="AW395" s="13" t="s">
        <v>38</v>
      </c>
      <c r="AX395" s="13" t="s">
        <v>85</v>
      </c>
      <c r="AY395" s="247" t="s">
        <v>132</v>
      </c>
    </row>
    <row r="396" s="2" customFormat="1" ht="24.15" customHeight="1">
      <c r="A396" s="40"/>
      <c r="B396" s="41"/>
      <c r="C396" s="214" t="s">
        <v>685</v>
      </c>
      <c r="D396" s="214" t="s">
        <v>135</v>
      </c>
      <c r="E396" s="215" t="s">
        <v>686</v>
      </c>
      <c r="F396" s="216" t="s">
        <v>687</v>
      </c>
      <c r="G396" s="217" t="s">
        <v>317</v>
      </c>
      <c r="H396" s="218">
        <v>0.0080000000000000002</v>
      </c>
      <c r="I396" s="219"/>
      <c r="J396" s="220">
        <f>ROUND(I396*H396,2)</f>
        <v>0</v>
      </c>
      <c r="K396" s="216" t="s">
        <v>139</v>
      </c>
      <c r="L396" s="46"/>
      <c r="M396" s="221" t="s">
        <v>31</v>
      </c>
      <c r="N396" s="222" t="s">
        <v>48</v>
      </c>
      <c r="O396" s="86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5" t="s">
        <v>298</v>
      </c>
      <c r="AT396" s="225" t="s">
        <v>135</v>
      </c>
      <c r="AU396" s="225" t="s">
        <v>87</v>
      </c>
      <c r="AY396" s="19" t="s">
        <v>132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9" t="s">
        <v>85</v>
      </c>
      <c r="BK396" s="226">
        <f>ROUND(I396*H396,2)</f>
        <v>0</v>
      </c>
      <c r="BL396" s="19" t="s">
        <v>298</v>
      </c>
      <c r="BM396" s="225" t="s">
        <v>688</v>
      </c>
    </row>
    <row r="397" s="2" customFormat="1">
      <c r="A397" s="40"/>
      <c r="B397" s="41"/>
      <c r="C397" s="42"/>
      <c r="D397" s="227" t="s">
        <v>142</v>
      </c>
      <c r="E397" s="42"/>
      <c r="F397" s="228" t="s">
        <v>689</v>
      </c>
      <c r="G397" s="42"/>
      <c r="H397" s="42"/>
      <c r="I397" s="229"/>
      <c r="J397" s="42"/>
      <c r="K397" s="42"/>
      <c r="L397" s="46"/>
      <c r="M397" s="230"/>
      <c r="N397" s="231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142</v>
      </c>
      <c r="AU397" s="19" t="s">
        <v>87</v>
      </c>
    </row>
    <row r="398" s="12" customFormat="1" ht="25.92" customHeight="1">
      <c r="A398" s="12"/>
      <c r="B398" s="198"/>
      <c r="C398" s="199"/>
      <c r="D398" s="200" t="s">
        <v>76</v>
      </c>
      <c r="E398" s="201" t="s">
        <v>314</v>
      </c>
      <c r="F398" s="201" t="s">
        <v>690</v>
      </c>
      <c r="G398" s="199"/>
      <c r="H398" s="199"/>
      <c r="I398" s="202"/>
      <c r="J398" s="203">
        <f>BK398</f>
        <v>0</v>
      </c>
      <c r="K398" s="199"/>
      <c r="L398" s="204"/>
      <c r="M398" s="205"/>
      <c r="N398" s="206"/>
      <c r="O398" s="206"/>
      <c r="P398" s="207">
        <f>P399</f>
        <v>0</v>
      </c>
      <c r="Q398" s="206"/>
      <c r="R398" s="207">
        <f>R399</f>
        <v>0</v>
      </c>
      <c r="S398" s="206"/>
      <c r="T398" s="208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9" t="s">
        <v>148</v>
      </c>
      <c r="AT398" s="210" t="s">
        <v>76</v>
      </c>
      <c r="AU398" s="210" t="s">
        <v>77</v>
      </c>
      <c r="AY398" s="209" t="s">
        <v>132</v>
      </c>
      <c r="BK398" s="211">
        <f>BK399</f>
        <v>0</v>
      </c>
    </row>
    <row r="399" s="12" customFormat="1" ht="22.8" customHeight="1">
      <c r="A399" s="12"/>
      <c r="B399" s="198"/>
      <c r="C399" s="199"/>
      <c r="D399" s="200" t="s">
        <v>76</v>
      </c>
      <c r="E399" s="212" t="s">
        <v>691</v>
      </c>
      <c r="F399" s="212" t="s">
        <v>692</v>
      </c>
      <c r="G399" s="199"/>
      <c r="H399" s="199"/>
      <c r="I399" s="202"/>
      <c r="J399" s="213">
        <f>BK399</f>
        <v>0</v>
      </c>
      <c r="K399" s="199"/>
      <c r="L399" s="204"/>
      <c r="M399" s="205"/>
      <c r="N399" s="206"/>
      <c r="O399" s="206"/>
      <c r="P399" s="207">
        <f>SUM(P400:P401)</f>
        <v>0</v>
      </c>
      <c r="Q399" s="206"/>
      <c r="R399" s="207">
        <f>SUM(R400:R401)</f>
        <v>0</v>
      </c>
      <c r="S399" s="206"/>
      <c r="T399" s="208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9" t="s">
        <v>148</v>
      </c>
      <c r="AT399" s="210" t="s">
        <v>76</v>
      </c>
      <c r="AU399" s="210" t="s">
        <v>85</v>
      </c>
      <c r="AY399" s="209" t="s">
        <v>132</v>
      </c>
      <c r="BK399" s="211">
        <f>SUM(BK400:BK401)</f>
        <v>0</v>
      </c>
    </row>
    <row r="400" s="2" customFormat="1" ht="16.5" customHeight="1">
      <c r="A400" s="40"/>
      <c r="B400" s="41"/>
      <c r="C400" s="214" t="s">
        <v>693</v>
      </c>
      <c r="D400" s="214" t="s">
        <v>135</v>
      </c>
      <c r="E400" s="215" t="s">
        <v>694</v>
      </c>
      <c r="F400" s="216" t="s">
        <v>695</v>
      </c>
      <c r="G400" s="217" t="s">
        <v>362</v>
      </c>
      <c r="H400" s="218">
        <v>1</v>
      </c>
      <c r="I400" s="219"/>
      <c r="J400" s="220">
        <f>ROUND(I400*H400,2)</f>
        <v>0</v>
      </c>
      <c r="K400" s="216" t="s">
        <v>31</v>
      </c>
      <c r="L400" s="46"/>
      <c r="M400" s="221" t="s">
        <v>31</v>
      </c>
      <c r="N400" s="222" t="s">
        <v>48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595</v>
      </c>
      <c r="AT400" s="225" t="s">
        <v>135</v>
      </c>
      <c r="AU400" s="225" t="s">
        <v>87</v>
      </c>
      <c r="AY400" s="19" t="s">
        <v>132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85</v>
      </c>
      <c r="BK400" s="226">
        <f>ROUND(I400*H400,2)</f>
        <v>0</v>
      </c>
      <c r="BL400" s="19" t="s">
        <v>595</v>
      </c>
      <c r="BM400" s="225" t="s">
        <v>696</v>
      </c>
    </row>
    <row r="401" s="2" customFormat="1">
      <c r="A401" s="40"/>
      <c r="B401" s="41"/>
      <c r="C401" s="42"/>
      <c r="D401" s="238" t="s">
        <v>435</v>
      </c>
      <c r="E401" s="42"/>
      <c r="F401" s="280" t="s">
        <v>697</v>
      </c>
      <c r="G401" s="42"/>
      <c r="H401" s="42"/>
      <c r="I401" s="229"/>
      <c r="J401" s="42"/>
      <c r="K401" s="42"/>
      <c r="L401" s="46"/>
      <c r="M401" s="232"/>
      <c r="N401" s="233"/>
      <c r="O401" s="234"/>
      <c r="P401" s="234"/>
      <c r="Q401" s="234"/>
      <c r="R401" s="234"/>
      <c r="S401" s="234"/>
      <c r="T401" s="235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435</v>
      </c>
      <c r="AU401" s="19" t="s">
        <v>87</v>
      </c>
    </row>
    <row r="402" s="2" customFormat="1" ht="6.96" customHeight="1">
      <c r="A402" s="40"/>
      <c r="B402" s="61"/>
      <c r="C402" s="62"/>
      <c r="D402" s="62"/>
      <c r="E402" s="62"/>
      <c r="F402" s="62"/>
      <c r="G402" s="62"/>
      <c r="H402" s="62"/>
      <c r="I402" s="62"/>
      <c r="J402" s="62"/>
      <c r="K402" s="62"/>
      <c r="L402" s="46"/>
      <c r="M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</row>
  </sheetData>
  <sheetProtection sheet="1" autoFilter="0" formatColumns="0" formatRows="0" objects="1" scenarios="1" spinCount="100000" saltValue="mHJW8WKpdZoNgPN3oYlfmaGGckY0TRyVu58+SCPCgDExfLgKVrrT+JMfvcsMCDba6oBIbBOAzizpU+zJdjkUPg==" hashValue="sBMxs32+1DVhYANaNWOQS21201gd/VFlwm9/Cy77W3/LEF0FHyiS7XvQUEIkWH03OtsKXeDJ6cnt4i5w+xT+iw==" algorithmName="SHA-512" password="CC35"/>
  <autoFilter ref="C95:K4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4_01/111211101"/>
    <hyperlink ref="F103" r:id="rId2" display="https://podminky.urs.cz/item/CS_URS_2024_01/113106123"/>
    <hyperlink ref="F106" r:id="rId3" display="https://podminky.urs.cz/item/CS_URS_2024_01/113107223"/>
    <hyperlink ref="F109" r:id="rId4" display="https://podminky.urs.cz/item/CS_URS_2024_01/113107321"/>
    <hyperlink ref="F112" r:id="rId5" display="https://podminky.urs.cz/item/CS_URS_2024_01/113107322"/>
    <hyperlink ref="F119" r:id="rId6" display="https://podminky.urs.cz/item/CS_URS_2024_01/113107330"/>
    <hyperlink ref="F122" r:id="rId7" display="https://podminky.urs.cz/item/CS_URS_2024_01/113107341"/>
    <hyperlink ref="F125" r:id="rId8" display="https://podminky.urs.cz/item/CS_URS_2024_01/113107344"/>
    <hyperlink ref="F131" r:id="rId9" display="https://podminky.urs.cz/item/CS_URS_2024_01/113201112"/>
    <hyperlink ref="F136" r:id="rId10" display="https://podminky.urs.cz/item/CS_URS_2024_01/113202111"/>
    <hyperlink ref="F141" r:id="rId11" display="https://podminky.urs.cz/item/CS_URS_2024_01/113204111"/>
    <hyperlink ref="F144" r:id="rId12" display="https://podminky.urs.cz/item/CS_URS_2024_01/122252203"/>
    <hyperlink ref="F152" r:id="rId13" display="https://podminky.urs.cz/item/CS_URS_2024_01/162251102"/>
    <hyperlink ref="F155" r:id="rId14" display="https://podminky.urs.cz/item/CS_URS_2024_01/162751117"/>
    <hyperlink ref="F158" r:id="rId15" display="https://podminky.urs.cz/item/CS_URS_2024_01/162751119"/>
    <hyperlink ref="F161" r:id="rId16" display="https://podminky.urs.cz/item/CS_URS_2024_01/167151101"/>
    <hyperlink ref="F164" r:id="rId17" display="https://podminky.urs.cz/item/CS_URS_2024_01/171152121"/>
    <hyperlink ref="F174" r:id="rId18" display="https://podminky.urs.cz/item/CS_URS_2024_01/171201231"/>
    <hyperlink ref="F177" r:id="rId19" display="https://podminky.urs.cz/item/CS_URS_2024_01/181351103"/>
    <hyperlink ref="F183" r:id="rId20" display="https://podminky.urs.cz/item/CS_URS_2024_01/181951112"/>
    <hyperlink ref="F197" r:id="rId21" display="https://podminky.urs.cz/item/CS_URS_2024_01/339921132"/>
    <hyperlink ref="F203" r:id="rId22" display="https://podminky.urs.cz/item/CS_URS_2024_01/564261111"/>
    <hyperlink ref="F206" r:id="rId23" display="https://podminky.urs.cz/item/CS_URS_2024_01/564851111"/>
    <hyperlink ref="F215" r:id="rId24" display="https://podminky.urs.cz/item/CS_URS_2024_01/564861111"/>
    <hyperlink ref="F224" r:id="rId25" display="https://podminky.urs.cz/item/CS_URS_2024_01/564911511"/>
    <hyperlink ref="F227" r:id="rId26" display="https://podminky.urs.cz/item/CS_URS_2024_01/573191111"/>
    <hyperlink ref="F230" r:id="rId27" display="https://podminky.urs.cz/item/CS_URS_2024_01/573231106"/>
    <hyperlink ref="F233" r:id="rId28" display="https://podminky.urs.cz/item/CS_URS_2024_01/577144111"/>
    <hyperlink ref="F236" r:id="rId29" display="https://podminky.urs.cz/item/CS_URS_2024_01/596211112"/>
    <hyperlink ref="F252" r:id="rId30" display="https://podminky.urs.cz/item/CS_URS_2024_01/596211115"/>
    <hyperlink ref="F255" r:id="rId31" display="https://podminky.urs.cz/item/CS_URS_2024_01/596212212"/>
    <hyperlink ref="F271" r:id="rId32" display="https://podminky.urs.cz/item/CS_URS_2024_01/596212215"/>
    <hyperlink ref="F274" r:id="rId33" display="https://podminky.urs.cz/item/CS_URS_2024_01/596412211"/>
    <hyperlink ref="F289" r:id="rId34" display="https://podminky.urs.cz/item/CS_URS_2024_01/914111111"/>
    <hyperlink ref="F292" r:id="rId35" display="https://podminky.urs.cz/item/CS_URS_2024_01/914511111"/>
    <hyperlink ref="F298" r:id="rId36" display="https://podminky.urs.cz/item/CS_URS_2024_01/916131213"/>
    <hyperlink ref="F305" r:id="rId37" display="https://podminky.urs.cz/item/CS_URS_2024_01/916231213"/>
    <hyperlink ref="F310" r:id="rId38" display="https://podminky.urs.cz/item/CS_URS_2024_01/916241113"/>
    <hyperlink ref="F326" r:id="rId39" display="https://podminky.urs.cz/item/CS_URS_2024_01/916331112"/>
    <hyperlink ref="F332" r:id="rId40" display="https://podminky.urs.cz/item/CS_URS_2024_01/919732221"/>
    <hyperlink ref="F337" r:id="rId41" display="https://podminky.urs.cz/item/CS_URS_2024_01/919735114"/>
    <hyperlink ref="F342" r:id="rId42" display="https://podminky.urs.cz/item/CS_URS_2024_01/961044111"/>
    <hyperlink ref="F345" r:id="rId43" display="https://podminky.urs.cz/item/CS_URS_2024_01/966006132"/>
    <hyperlink ref="F350" r:id="rId44" display="https://podminky.urs.cz/item/CS_URS_2024_01/966051111"/>
    <hyperlink ref="F353" r:id="rId45" display="https://podminky.urs.cz/item/CS_URS_2024_01/966071721"/>
    <hyperlink ref="F355" r:id="rId46" display="https://podminky.urs.cz/item/CS_URS_2024_01/966072811"/>
    <hyperlink ref="F358" r:id="rId47" display="https://podminky.urs.cz/item/CS_URS_2024_01/997221551"/>
    <hyperlink ref="F361" r:id="rId48" display="https://podminky.urs.cz/item/CS_URS_2024_01/997221559"/>
    <hyperlink ref="F364" r:id="rId49" display="https://podminky.urs.cz/item/CS_URS_2024_01/997221561"/>
    <hyperlink ref="F369" r:id="rId50" display="https://podminky.urs.cz/item/CS_URS_2024_01/997221569"/>
    <hyperlink ref="F375" r:id="rId51" display="https://podminky.urs.cz/item/CS_URS_2024_01/997221858"/>
    <hyperlink ref="F377" r:id="rId52" display="https://podminky.urs.cz/item/CS_URS_2024_01/997221861"/>
    <hyperlink ref="F380" r:id="rId53" display="https://podminky.urs.cz/item/CS_URS_2024_01/997221873"/>
    <hyperlink ref="F383" r:id="rId54" display="https://podminky.urs.cz/item/CS_URS_2024_01/997221875"/>
    <hyperlink ref="F387" r:id="rId55" display="https://podminky.urs.cz/item/CS_URS_2024_01/998225111"/>
    <hyperlink ref="F391" r:id="rId56" display="https://podminky.urs.cz/item/CS_URS_2024_01/711161212"/>
    <hyperlink ref="F394" r:id="rId57" display="https://podminky.urs.cz/item/CS_URS_2024_01/711161383"/>
    <hyperlink ref="F397" r:id="rId58" display="https://podminky.urs.cz/item/CS_URS_2024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87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komunikace p.p.č. 1683 – propoj mezi ul. Pletařská a ul. T. G. Masaryka ve Varnsdorfu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193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698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10. 6. 2024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28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4" t="s">
        <v>30</v>
      </c>
      <c r="J17" s="135" t="s">
        <v>31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32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30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34</v>
      </c>
      <c r="E22" s="40"/>
      <c r="F22" s="40"/>
      <c r="G22" s="40"/>
      <c r="H22" s="40"/>
      <c r="I22" s="144" t="s">
        <v>27</v>
      </c>
      <c r="J22" s="135" t="s">
        <v>35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4" t="s">
        <v>30</v>
      </c>
      <c r="J23" s="135" t="s">
        <v>37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39</v>
      </c>
      <c r="E25" s="40"/>
      <c r="F25" s="40"/>
      <c r="G25" s="40"/>
      <c r="H25" s="40"/>
      <c r="I25" s="144" t="s">
        <v>27</v>
      </c>
      <c r="J25" s="135" t="s">
        <v>31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30</v>
      </c>
      <c r="J26" s="135" t="s">
        <v>31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ROUND((SUM(BE90:BE160)),  2)</f>
        <v>0</v>
      </c>
      <c r="G35" s="40"/>
      <c r="H35" s="40"/>
      <c r="I35" s="159">
        <v>0.20999999999999999</v>
      </c>
      <c r="J35" s="158">
        <f>ROUND(((SUM(BE90:BE160))*I35),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ROUND((SUM(BF90:BF160)),  2)</f>
        <v>0</v>
      </c>
      <c r="G36" s="40"/>
      <c r="H36" s="40"/>
      <c r="I36" s="159">
        <v>0.12</v>
      </c>
      <c r="J36" s="158">
        <f>ROUND(((SUM(BF90:BF160))*I36),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ROUND((SUM(BG90:BG160)),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ROUND((SUM(BH90:BH160)),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ROUND((SUM(BI90:BI160)),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komunikace p.p.č. 1683 – propoj mezi ul. Pletařská a ul. T. G. Masaryka ve Varnsdorfu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192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193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1.2 - Výměna aktivní zóny komunikace a chodníku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k.u. Varnsdorf</v>
      </c>
      <c r="G56" s="42"/>
      <c r="H56" s="42"/>
      <c r="I56" s="34" t="s">
        <v>24</v>
      </c>
      <c r="J56" s="74" t="str">
        <f>IF(J14="","",J14)</f>
        <v>10. 6. 2024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Město Varnsdorf</v>
      </c>
      <c r="G58" s="42"/>
      <c r="H58" s="42"/>
      <c r="I58" s="34" t="s">
        <v>34</v>
      </c>
      <c r="J58" s="38" t="str">
        <f>E23</f>
        <v xml:space="preserve">ProProjekt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Martin Rousek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107</v>
      </c>
      <c r="D61" s="173"/>
      <c r="E61" s="173"/>
      <c r="F61" s="173"/>
      <c r="G61" s="173"/>
      <c r="H61" s="173"/>
      <c r="I61" s="173"/>
      <c r="J61" s="174" t="s">
        <v>108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109</v>
      </c>
    </row>
    <row r="64" s="9" customFormat="1" ht="24.96" customHeight="1">
      <c r="A64" s="9"/>
      <c r="B64" s="176"/>
      <c r="C64" s="177"/>
      <c r="D64" s="178" t="s">
        <v>195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196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198</v>
      </c>
      <c r="E66" s="184"/>
      <c r="F66" s="184"/>
      <c r="G66" s="184"/>
      <c r="H66" s="184"/>
      <c r="I66" s="184"/>
      <c r="J66" s="185">
        <f>J130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199</v>
      </c>
      <c r="E67" s="184"/>
      <c r="F67" s="184"/>
      <c r="G67" s="184"/>
      <c r="H67" s="184"/>
      <c r="I67" s="184"/>
      <c r="J67" s="185">
        <f>J144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201</v>
      </c>
      <c r="E68" s="184"/>
      <c r="F68" s="184"/>
      <c r="G68" s="184"/>
      <c r="H68" s="184"/>
      <c r="I68" s="184"/>
      <c r="J68" s="185">
        <f>J158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Oprava komunikace p.p.č. 1683 – propoj mezi ul. Pletařská a ul. T. G. Masaryka ve Varnsdorfu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192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193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SO 1.2 - Výměna aktivní zóny komunikace a chodníku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F14</f>
        <v>k.u. Varnsdorf</v>
      </c>
      <c r="G84" s="42"/>
      <c r="H84" s="42"/>
      <c r="I84" s="34" t="s">
        <v>24</v>
      </c>
      <c r="J84" s="74" t="str">
        <f>IF(J14="","",J14)</f>
        <v>10. 6. 2024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26</v>
      </c>
      <c r="D86" s="42"/>
      <c r="E86" s="42"/>
      <c r="F86" s="29" t="str">
        <f>E17</f>
        <v>Město Varnsdorf</v>
      </c>
      <c r="G86" s="42"/>
      <c r="H86" s="42"/>
      <c r="I86" s="34" t="s">
        <v>34</v>
      </c>
      <c r="J86" s="38" t="str">
        <f>E23</f>
        <v xml:space="preserve">ProProjekt s.r.o.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32</v>
      </c>
      <c r="D87" s="42"/>
      <c r="E87" s="42"/>
      <c r="F87" s="29" t="str">
        <f>IF(E20="","",E20)</f>
        <v>Vyplň údaj</v>
      </c>
      <c r="G87" s="42"/>
      <c r="H87" s="42"/>
      <c r="I87" s="34" t="s">
        <v>39</v>
      </c>
      <c r="J87" s="38" t="str">
        <f>E26</f>
        <v>Martin Rousek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117</v>
      </c>
      <c r="D89" s="190" t="s">
        <v>62</v>
      </c>
      <c r="E89" s="190" t="s">
        <v>58</v>
      </c>
      <c r="F89" s="190" t="s">
        <v>59</v>
      </c>
      <c r="G89" s="190" t="s">
        <v>118</v>
      </c>
      <c r="H89" s="190" t="s">
        <v>119</v>
      </c>
      <c r="I89" s="190" t="s">
        <v>120</v>
      </c>
      <c r="J89" s="190" t="s">
        <v>108</v>
      </c>
      <c r="K89" s="191" t="s">
        <v>121</v>
      </c>
      <c r="L89" s="192"/>
      <c r="M89" s="94" t="s">
        <v>31</v>
      </c>
      <c r="N89" s="95" t="s">
        <v>47</v>
      </c>
      <c r="O89" s="95" t="s">
        <v>122</v>
      </c>
      <c r="P89" s="95" t="s">
        <v>123</v>
      </c>
      <c r="Q89" s="95" t="s">
        <v>124</v>
      </c>
      <c r="R89" s="95" t="s">
        <v>125</v>
      </c>
      <c r="S89" s="95" t="s">
        <v>126</v>
      </c>
      <c r="T89" s="96" t="s">
        <v>127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128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0.48160274999999997</v>
      </c>
      <c r="S90" s="98"/>
      <c r="T90" s="196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109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76</v>
      </c>
      <c r="E91" s="201" t="s">
        <v>206</v>
      </c>
      <c r="F91" s="201" t="s">
        <v>207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P92+P130+P144+P158</f>
        <v>0</v>
      </c>
      <c r="Q91" s="206"/>
      <c r="R91" s="207">
        <f>R92+R130+R144+R158</f>
        <v>0.48160274999999997</v>
      </c>
      <c r="S91" s="206"/>
      <c r="T91" s="208">
        <f>T92+T130+T144+T158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85</v>
      </c>
      <c r="AT91" s="210" t="s">
        <v>76</v>
      </c>
      <c r="AU91" s="210" t="s">
        <v>77</v>
      </c>
      <c r="AY91" s="209" t="s">
        <v>132</v>
      </c>
      <c r="BK91" s="211">
        <f>BK92+BK130+BK144+BK158</f>
        <v>0</v>
      </c>
    </row>
    <row r="92" s="12" customFormat="1" ht="22.8" customHeight="1">
      <c r="A92" s="12"/>
      <c r="B92" s="198"/>
      <c r="C92" s="199"/>
      <c r="D92" s="200" t="s">
        <v>76</v>
      </c>
      <c r="E92" s="212" t="s">
        <v>85</v>
      </c>
      <c r="F92" s="212" t="s">
        <v>208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SUM(P93:P129)</f>
        <v>0</v>
      </c>
      <c r="Q92" s="206"/>
      <c r="R92" s="207">
        <f>SUM(R93:R129)</f>
        <v>0</v>
      </c>
      <c r="S92" s="206"/>
      <c r="T92" s="208">
        <f>SUM(T93:T129)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85</v>
      </c>
      <c r="AT92" s="210" t="s">
        <v>76</v>
      </c>
      <c r="AU92" s="210" t="s">
        <v>85</v>
      </c>
      <c r="AY92" s="209" t="s">
        <v>132</v>
      </c>
      <c r="BK92" s="211">
        <f>SUM(BK93:BK129)</f>
        <v>0</v>
      </c>
    </row>
    <row r="93" s="2" customFormat="1" ht="24.15" customHeight="1">
      <c r="A93" s="40"/>
      <c r="B93" s="41"/>
      <c r="C93" s="214" t="s">
        <v>85</v>
      </c>
      <c r="D93" s="214" t="s">
        <v>135</v>
      </c>
      <c r="E93" s="215" t="s">
        <v>699</v>
      </c>
      <c r="F93" s="216" t="s">
        <v>700</v>
      </c>
      <c r="G93" s="217" t="s">
        <v>272</v>
      </c>
      <c r="H93" s="218">
        <v>307.00599999999997</v>
      </c>
      <c r="I93" s="219"/>
      <c r="J93" s="220">
        <f>ROUND(I93*H93,2)</f>
        <v>0</v>
      </c>
      <c r="K93" s="216" t="s">
        <v>139</v>
      </c>
      <c r="L93" s="46"/>
      <c r="M93" s="221" t="s">
        <v>31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153</v>
      </c>
      <c r="AT93" s="225" t="s">
        <v>135</v>
      </c>
      <c r="AU93" s="225" t="s">
        <v>87</v>
      </c>
      <c r="AY93" s="19" t="s">
        <v>132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85</v>
      </c>
      <c r="BK93" s="226">
        <f>ROUND(I93*H93,2)</f>
        <v>0</v>
      </c>
      <c r="BL93" s="19" t="s">
        <v>153</v>
      </c>
      <c r="BM93" s="225" t="s">
        <v>701</v>
      </c>
    </row>
    <row r="94" s="2" customFormat="1">
      <c r="A94" s="40"/>
      <c r="B94" s="41"/>
      <c r="C94" s="42"/>
      <c r="D94" s="227" t="s">
        <v>142</v>
      </c>
      <c r="E94" s="42"/>
      <c r="F94" s="228" t="s">
        <v>702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142</v>
      </c>
      <c r="AU94" s="19" t="s">
        <v>87</v>
      </c>
    </row>
    <row r="95" s="13" customFormat="1">
      <c r="A95" s="13"/>
      <c r="B95" s="236"/>
      <c r="C95" s="237"/>
      <c r="D95" s="238" t="s">
        <v>214</v>
      </c>
      <c r="E95" s="239" t="s">
        <v>31</v>
      </c>
      <c r="F95" s="240" t="s">
        <v>703</v>
      </c>
      <c r="G95" s="237"/>
      <c r="H95" s="241">
        <v>189.69999999999999</v>
      </c>
      <c r="I95" s="242"/>
      <c r="J95" s="237"/>
      <c r="K95" s="237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214</v>
      </c>
      <c r="AU95" s="247" t="s">
        <v>87</v>
      </c>
      <c r="AV95" s="13" t="s">
        <v>87</v>
      </c>
      <c r="AW95" s="13" t="s">
        <v>38</v>
      </c>
      <c r="AX95" s="13" t="s">
        <v>77</v>
      </c>
      <c r="AY95" s="247" t="s">
        <v>132</v>
      </c>
    </row>
    <row r="96" s="13" customFormat="1">
      <c r="A96" s="13"/>
      <c r="B96" s="236"/>
      <c r="C96" s="237"/>
      <c r="D96" s="238" t="s">
        <v>214</v>
      </c>
      <c r="E96" s="239" t="s">
        <v>31</v>
      </c>
      <c r="F96" s="240" t="s">
        <v>704</v>
      </c>
      <c r="G96" s="237"/>
      <c r="H96" s="241">
        <v>4.7750000000000004</v>
      </c>
      <c r="I96" s="242"/>
      <c r="J96" s="237"/>
      <c r="K96" s="237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214</v>
      </c>
      <c r="AU96" s="247" t="s">
        <v>87</v>
      </c>
      <c r="AV96" s="13" t="s">
        <v>87</v>
      </c>
      <c r="AW96" s="13" t="s">
        <v>38</v>
      </c>
      <c r="AX96" s="13" t="s">
        <v>77</v>
      </c>
      <c r="AY96" s="247" t="s">
        <v>132</v>
      </c>
    </row>
    <row r="97" s="13" customFormat="1">
      <c r="A97" s="13"/>
      <c r="B97" s="236"/>
      <c r="C97" s="237"/>
      <c r="D97" s="238" t="s">
        <v>214</v>
      </c>
      <c r="E97" s="239" t="s">
        <v>31</v>
      </c>
      <c r="F97" s="240" t="s">
        <v>705</v>
      </c>
      <c r="G97" s="237"/>
      <c r="H97" s="241">
        <v>44.75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214</v>
      </c>
      <c r="AU97" s="247" t="s">
        <v>87</v>
      </c>
      <c r="AV97" s="13" t="s">
        <v>87</v>
      </c>
      <c r="AW97" s="13" t="s">
        <v>38</v>
      </c>
      <c r="AX97" s="13" t="s">
        <v>77</v>
      </c>
      <c r="AY97" s="247" t="s">
        <v>132</v>
      </c>
    </row>
    <row r="98" s="15" customFormat="1">
      <c r="A98" s="15"/>
      <c r="B98" s="269"/>
      <c r="C98" s="270"/>
      <c r="D98" s="238" t="s">
        <v>214</v>
      </c>
      <c r="E98" s="271" t="s">
        <v>31</v>
      </c>
      <c r="F98" s="272" t="s">
        <v>345</v>
      </c>
      <c r="G98" s="270"/>
      <c r="H98" s="273">
        <v>239.22499999999999</v>
      </c>
      <c r="I98" s="274"/>
      <c r="J98" s="270"/>
      <c r="K98" s="270"/>
      <c r="L98" s="275"/>
      <c r="M98" s="276"/>
      <c r="N98" s="277"/>
      <c r="O98" s="277"/>
      <c r="P98" s="277"/>
      <c r="Q98" s="277"/>
      <c r="R98" s="277"/>
      <c r="S98" s="277"/>
      <c r="T98" s="278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9" t="s">
        <v>214</v>
      </c>
      <c r="AU98" s="279" t="s">
        <v>87</v>
      </c>
      <c r="AV98" s="15" t="s">
        <v>148</v>
      </c>
      <c r="AW98" s="15" t="s">
        <v>38</v>
      </c>
      <c r="AX98" s="15" t="s">
        <v>77</v>
      </c>
      <c r="AY98" s="279" t="s">
        <v>132</v>
      </c>
    </row>
    <row r="99" s="13" customFormat="1">
      <c r="A99" s="13"/>
      <c r="B99" s="236"/>
      <c r="C99" s="237"/>
      <c r="D99" s="238" t="s">
        <v>214</v>
      </c>
      <c r="E99" s="239" t="s">
        <v>31</v>
      </c>
      <c r="F99" s="240" t="s">
        <v>706</v>
      </c>
      <c r="G99" s="237"/>
      <c r="H99" s="241">
        <v>39.524999999999999</v>
      </c>
      <c r="I99" s="242"/>
      <c r="J99" s="237"/>
      <c r="K99" s="237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214</v>
      </c>
      <c r="AU99" s="247" t="s">
        <v>87</v>
      </c>
      <c r="AV99" s="13" t="s">
        <v>87</v>
      </c>
      <c r="AW99" s="13" t="s">
        <v>38</v>
      </c>
      <c r="AX99" s="13" t="s">
        <v>77</v>
      </c>
      <c r="AY99" s="247" t="s">
        <v>132</v>
      </c>
    </row>
    <row r="100" s="15" customFormat="1">
      <c r="A100" s="15"/>
      <c r="B100" s="269"/>
      <c r="C100" s="270"/>
      <c r="D100" s="238" t="s">
        <v>214</v>
      </c>
      <c r="E100" s="271" t="s">
        <v>31</v>
      </c>
      <c r="F100" s="272" t="s">
        <v>347</v>
      </c>
      <c r="G100" s="270"/>
      <c r="H100" s="273">
        <v>39.524999999999999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9" t="s">
        <v>214</v>
      </c>
      <c r="AU100" s="279" t="s">
        <v>87</v>
      </c>
      <c r="AV100" s="15" t="s">
        <v>148</v>
      </c>
      <c r="AW100" s="15" t="s">
        <v>38</v>
      </c>
      <c r="AX100" s="15" t="s">
        <v>77</v>
      </c>
      <c r="AY100" s="279" t="s">
        <v>132</v>
      </c>
    </row>
    <row r="101" s="13" customFormat="1">
      <c r="A101" s="13"/>
      <c r="B101" s="236"/>
      <c r="C101" s="237"/>
      <c r="D101" s="238" t="s">
        <v>214</v>
      </c>
      <c r="E101" s="239" t="s">
        <v>31</v>
      </c>
      <c r="F101" s="240" t="s">
        <v>707</v>
      </c>
      <c r="G101" s="237"/>
      <c r="H101" s="241">
        <v>17.456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214</v>
      </c>
      <c r="AU101" s="247" t="s">
        <v>87</v>
      </c>
      <c r="AV101" s="13" t="s">
        <v>87</v>
      </c>
      <c r="AW101" s="13" t="s">
        <v>38</v>
      </c>
      <c r="AX101" s="13" t="s">
        <v>77</v>
      </c>
      <c r="AY101" s="247" t="s">
        <v>132</v>
      </c>
    </row>
    <row r="102" s="13" customFormat="1">
      <c r="A102" s="13"/>
      <c r="B102" s="236"/>
      <c r="C102" s="237"/>
      <c r="D102" s="238" t="s">
        <v>214</v>
      </c>
      <c r="E102" s="239" t="s">
        <v>31</v>
      </c>
      <c r="F102" s="240" t="s">
        <v>708</v>
      </c>
      <c r="G102" s="237"/>
      <c r="H102" s="241">
        <v>9</v>
      </c>
      <c r="I102" s="242"/>
      <c r="J102" s="237"/>
      <c r="K102" s="237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214</v>
      </c>
      <c r="AU102" s="247" t="s">
        <v>87</v>
      </c>
      <c r="AV102" s="13" t="s">
        <v>87</v>
      </c>
      <c r="AW102" s="13" t="s">
        <v>38</v>
      </c>
      <c r="AX102" s="13" t="s">
        <v>77</v>
      </c>
      <c r="AY102" s="247" t="s">
        <v>132</v>
      </c>
    </row>
    <row r="103" s="13" customFormat="1">
      <c r="A103" s="13"/>
      <c r="B103" s="236"/>
      <c r="C103" s="237"/>
      <c r="D103" s="238" t="s">
        <v>214</v>
      </c>
      <c r="E103" s="239" t="s">
        <v>31</v>
      </c>
      <c r="F103" s="240" t="s">
        <v>709</v>
      </c>
      <c r="G103" s="237"/>
      <c r="H103" s="241">
        <v>1.8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214</v>
      </c>
      <c r="AU103" s="247" t="s">
        <v>87</v>
      </c>
      <c r="AV103" s="13" t="s">
        <v>87</v>
      </c>
      <c r="AW103" s="13" t="s">
        <v>38</v>
      </c>
      <c r="AX103" s="13" t="s">
        <v>77</v>
      </c>
      <c r="AY103" s="247" t="s">
        <v>132</v>
      </c>
    </row>
    <row r="104" s="15" customFormat="1">
      <c r="A104" s="15"/>
      <c r="B104" s="269"/>
      <c r="C104" s="270"/>
      <c r="D104" s="238" t="s">
        <v>214</v>
      </c>
      <c r="E104" s="271" t="s">
        <v>31</v>
      </c>
      <c r="F104" s="272" t="s">
        <v>351</v>
      </c>
      <c r="G104" s="270"/>
      <c r="H104" s="273">
        <v>28.256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9" t="s">
        <v>214</v>
      </c>
      <c r="AU104" s="279" t="s">
        <v>87</v>
      </c>
      <c r="AV104" s="15" t="s">
        <v>148</v>
      </c>
      <c r="AW104" s="15" t="s">
        <v>38</v>
      </c>
      <c r="AX104" s="15" t="s">
        <v>77</v>
      </c>
      <c r="AY104" s="279" t="s">
        <v>132</v>
      </c>
    </row>
    <row r="105" s="14" customFormat="1">
      <c r="A105" s="14"/>
      <c r="B105" s="248"/>
      <c r="C105" s="249"/>
      <c r="D105" s="238" t="s">
        <v>214</v>
      </c>
      <c r="E105" s="250" t="s">
        <v>31</v>
      </c>
      <c r="F105" s="251" t="s">
        <v>238</v>
      </c>
      <c r="G105" s="249"/>
      <c r="H105" s="252">
        <v>307.00600000000003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214</v>
      </c>
      <c r="AU105" s="258" t="s">
        <v>87</v>
      </c>
      <c r="AV105" s="14" t="s">
        <v>153</v>
      </c>
      <c r="AW105" s="14" t="s">
        <v>38</v>
      </c>
      <c r="AX105" s="14" t="s">
        <v>85</v>
      </c>
      <c r="AY105" s="258" t="s">
        <v>132</v>
      </c>
    </row>
    <row r="106" s="2" customFormat="1" ht="24.15" customHeight="1">
      <c r="A106" s="40"/>
      <c r="B106" s="41"/>
      <c r="C106" s="214" t="s">
        <v>87</v>
      </c>
      <c r="D106" s="214" t="s">
        <v>135</v>
      </c>
      <c r="E106" s="215" t="s">
        <v>710</v>
      </c>
      <c r="F106" s="216" t="s">
        <v>711</v>
      </c>
      <c r="G106" s="217" t="s">
        <v>272</v>
      </c>
      <c r="H106" s="218">
        <v>60</v>
      </c>
      <c r="I106" s="219"/>
      <c r="J106" s="220">
        <f>ROUND(I106*H106,2)</f>
        <v>0</v>
      </c>
      <c r="K106" s="216" t="s">
        <v>139</v>
      </c>
      <c r="L106" s="46"/>
      <c r="M106" s="221" t="s">
        <v>31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153</v>
      </c>
      <c r="AT106" s="225" t="s">
        <v>135</v>
      </c>
      <c r="AU106" s="225" t="s">
        <v>87</v>
      </c>
      <c r="AY106" s="19" t="s">
        <v>132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85</v>
      </c>
      <c r="BK106" s="226">
        <f>ROUND(I106*H106,2)</f>
        <v>0</v>
      </c>
      <c r="BL106" s="19" t="s">
        <v>153</v>
      </c>
      <c r="BM106" s="225" t="s">
        <v>712</v>
      </c>
    </row>
    <row r="107" s="2" customFormat="1">
      <c r="A107" s="40"/>
      <c r="B107" s="41"/>
      <c r="C107" s="42"/>
      <c r="D107" s="227" t="s">
        <v>142</v>
      </c>
      <c r="E107" s="42"/>
      <c r="F107" s="228" t="s">
        <v>713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87</v>
      </c>
    </row>
    <row r="108" s="13" customFormat="1">
      <c r="A108" s="13"/>
      <c r="B108" s="236"/>
      <c r="C108" s="237"/>
      <c r="D108" s="238" t="s">
        <v>214</v>
      </c>
      <c r="E108" s="239" t="s">
        <v>31</v>
      </c>
      <c r="F108" s="240" t="s">
        <v>714</v>
      </c>
      <c r="G108" s="237"/>
      <c r="H108" s="241">
        <v>60</v>
      </c>
      <c r="I108" s="242"/>
      <c r="J108" s="237"/>
      <c r="K108" s="237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214</v>
      </c>
      <c r="AU108" s="247" t="s">
        <v>87</v>
      </c>
      <c r="AV108" s="13" t="s">
        <v>87</v>
      </c>
      <c r="AW108" s="13" t="s">
        <v>38</v>
      </c>
      <c r="AX108" s="13" t="s">
        <v>85</v>
      </c>
      <c r="AY108" s="247" t="s">
        <v>132</v>
      </c>
    </row>
    <row r="109" s="2" customFormat="1" ht="37.8" customHeight="1">
      <c r="A109" s="40"/>
      <c r="B109" s="41"/>
      <c r="C109" s="214" t="s">
        <v>148</v>
      </c>
      <c r="D109" s="214" t="s">
        <v>135</v>
      </c>
      <c r="E109" s="215" t="s">
        <v>287</v>
      </c>
      <c r="F109" s="216" t="s">
        <v>288</v>
      </c>
      <c r="G109" s="217" t="s">
        <v>272</v>
      </c>
      <c r="H109" s="218">
        <v>307.00599999999997</v>
      </c>
      <c r="I109" s="219"/>
      <c r="J109" s="220">
        <f>ROUND(I109*H109,2)</f>
        <v>0</v>
      </c>
      <c r="K109" s="216" t="s">
        <v>139</v>
      </c>
      <c r="L109" s="46"/>
      <c r="M109" s="221" t="s">
        <v>31</v>
      </c>
      <c r="N109" s="222" t="s">
        <v>48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153</v>
      </c>
      <c r="AT109" s="225" t="s">
        <v>135</v>
      </c>
      <c r="AU109" s="225" t="s">
        <v>87</v>
      </c>
      <c r="AY109" s="19" t="s">
        <v>132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85</v>
      </c>
      <c r="BK109" s="226">
        <f>ROUND(I109*H109,2)</f>
        <v>0</v>
      </c>
      <c r="BL109" s="19" t="s">
        <v>153</v>
      </c>
      <c r="BM109" s="225" t="s">
        <v>715</v>
      </c>
    </row>
    <row r="110" s="2" customFormat="1">
      <c r="A110" s="40"/>
      <c r="B110" s="41"/>
      <c r="C110" s="42"/>
      <c r="D110" s="227" t="s">
        <v>142</v>
      </c>
      <c r="E110" s="42"/>
      <c r="F110" s="228" t="s">
        <v>290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87</v>
      </c>
    </row>
    <row r="111" s="2" customFormat="1" ht="37.8" customHeight="1">
      <c r="A111" s="40"/>
      <c r="B111" s="41"/>
      <c r="C111" s="214" t="s">
        <v>153</v>
      </c>
      <c r="D111" s="214" t="s">
        <v>135</v>
      </c>
      <c r="E111" s="215" t="s">
        <v>293</v>
      </c>
      <c r="F111" s="216" t="s">
        <v>294</v>
      </c>
      <c r="G111" s="217" t="s">
        <v>272</v>
      </c>
      <c r="H111" s="218">
        <v>9210.1800000000003</v>
      </c>
      <c r="I111" s="219"/>
      <c r="J111" s="220">
        <f>ROUND(I111*H111,2)</f>
        <v>0</v>
      </c>
      <c r="K111" s="216" t="s">
        <v>139</v>
      </c>
      <c r="L111" s="46"/>
      <c r="M111" s="221" t="s">
        <v>31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135</v>
      </c>
      <c r="AU111" s="225" t="s">
        <v>87</v>
      </c>
      <c r="AY111" s="19" t="s">
        <v>132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85</v>
      </c>
      <c r="BK111" s="226">
        <f>ROUND(I111*H111,2)</f>
        <v>0</v>
      </c>
      <c r="BL111" s="19" t="s">
        <v>153</v>
      </c>
      <c r="BM111" s="225" t="s">
        <v>716</v>
      </c>
    </row>
    <row r="112" s="2" customFormat="1">
      <c r="A112" s="40"/>
      <c r="B112" s="41"/>
      <c r="C112" s="42"/>
      <c r="D112" s="227" t="s">
        <v>142</v>
      </c>
      <c r="E112" s="42"/>
      <c r="F112" s="228" t="s">
        <v>296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87</v>
      </c>
    </row>
    <row r="113" s="13" customFormat="1">
      <c r="A113" s="13"/>
      <c r="B113" s="236"/>
      <c r="C113" s="237"/>
      <c r="D113" s="238" t="s">
        <v>214</v>
      </c>
      <c r="E113" s="237"/>
      <c r="F113" s="240" t="s">
        <v>717</v>
      </c>
      <c r="G113" s="237"/>
      <c r="H113" s="241">
        <v>9210.1800000000003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214</v>
      </c>
      <c r="AU113" s="247" t="s">
        <v>87</v>
      </c>
      <c r="AV113" s="13" t="s">
        <v>87</v>
      </c>
      <c r="AW113" s="13" t="s">
        <v>4</v>
      </c>
      <c r="AX113" s="13" t="s">
        <v>85</v>
      </c>
      <c r="AY113" s="247" t="s">
        <v>132</v>
      </c>
    </row>
    <row r="114" s="2" customFormat="1" ht="24.15" customHeight="1">
      <c r="A114" s="40"/>
      <c r="B114" s="41"/>
      <c r="C114" s="214" t="s">
        <v>131</v>
      </c>
      <c r="D114" s="214" t="s">
        <v>135</v>
      </c>
      <c r="E114" s="215" t="s">
        <v>718</v>
      </c>
      <c r="F114" s="216" t="s">
        <v>719</v>
      </c>
      <c r="G114" s="217" t="s">
        <v>211</v>
      </c>
      <c r="H114" s="218">
        <v>697.97500000000002</v>
      </c>
      <c r="I114" s="219"/>
      <c r="J114" s="220">
        <f>ROUND(I114*H114,2)</f>
        <v>0</v>
      </c>
      <c r="K114" s="216" t="s">
        <v>139</v>
      </c>
      <c r="L114" s="46"/>
      <c r="M114" s="221" t="s">
        <v>31</v>
      </c>
      <c r="N114" s="222" t="s">
        <v>48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135</v>
      </c>
      <c r="AU114" s="225" t="s">
        <v>87</v>
      </c>
      <c r="AY114" s="19" t="s">
        <v>132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85</v>
      </c>
      <c r="BK114" s="226">
        <f>ROUND(I114*H114,2)</f>
        <v>0</v>
      </c>
      <c r="BL114" s="19" t="s">
        <v>153</v>
      </c>
      <c r="BM114" s="225" t="s">
        <v>720</v>
      </c>
    </row>
    <row r="115" s="2" customFormat="1">
      <c r="A115" s="40"/>
      <c r="B115" s="41"/>
      <c r="C115" s="42"/>
      <c r="D115" s="227" t="s">
        <v>142</v>
      </c>
      <c r="E115" s="42"/>
      <c r="F115" s="228" t="s">
        <v>721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87</v>
      </c>
    </row>
    <row r="116" s="13" customFormat="1">
      <c r="A116" s="13"/>
      <c r="B116" s="236"/>
      <c r="C116" s="237"/>
      <c r="D116" s="238" t="s">
        <v>214</v>
      </c>
      <c r="E116" s="239" t="s">
        <v>31</v>
      </c>
      <c r="F116" s="240" t="s">
        <v>342</v>
      </c>
      <c r="G116" s="237"/>
      <c r="H116" s="241">
        <v>379.39999999999998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214</v>
      </c>
      <c r="AU116" s="247" t="s">
        <v>87</v>
      </c>
      <c r="AV116" s="13" t="s">
        <v>87</v>
      </c>
      <c r="AW116" s="13" t="s">
        <v>38</v>
      </c>
      <c r="AX116" s="13" t="s">
        <v>77</v>
      </c>
      <c r="AY116" s="247" t="s">
        <v>132</v>
      </c>
    </row>
    <row r="117" s="13" customFormat="1">
      <c r="A117" s="13"/>
      <c r="B117" s="236"/>
      <c r="C117" s="237"/>
      <c r="D117" s="238" t="s">
        <v>214</v>
      </c>
      <c r="E117" s="239" t="s">
        <v>31</v>
      </c>
      <c r="F117" s="240" t="s">
        <v>343</v>
      </c>
      <c r="G117" s="237"/>
      <c r="H117" s="241">
        <v>9.5500000000000007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214</v>
      </c>
      <c r="AU117" s="247" t="s">
        <v>87</v>
      </c>
      <c r="AV117" s="13" t="s">
        <v>87</v>
      </c>
      <c r="AW117" s="13" t="s">
        <v>38</v>
      </c>
      <c r="AX117" s="13" t="s">
        <v>77</v>
      </c>
      <c r="AY117" s="247" t="s">
        <v>132</v>
      </c>
    </row>
    <row r="118" s="13" customFormat="1">
      <c r="A118" s="13"/>
      <c r="B118" s="236"/>
      <c r="C118" s="237"/>
      <c r="D118" s="238" t="s">
        <v>214</v>
      </c>
      <c r="E118" s="239" t="s">
        <v>31</v>
      </c>
      <c r="F118" s="240" t="s">
        <v>344</v>
      </c>
      <c r="G118" s="237"/>
      <c r="H118" s="241">
        <v>89.5</v>
      </c>
      <c r="I118" s="242"/>
      <c r="J118" s="237"/>
      <c r="K118" s="237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214</v>
      </c>
      <c r="AU118" s="247" t="s">
        <v>87</v>
      </c>
      <c r="AV118" s="13" t="s">
        <v>87</v>
      </c>
      <c r="AW118" s="13" t="s">
        <v>38</v>
      </c>
      <c r="AX118" s="13" t="s">
        <v>77</v>
      </c>
      <c r="AY118" s="247" t="s">
        <v>132</v>
      </c>
    </row>
    <row r="119" s="15" customFormat="1">
      <c r="A119" s="15"/>
      <c r="B119" s="269"/>
      <c r="C119" s="270"/>
      <c r="D119" s="238" t="s">
        <v>214</v>
      </c>
      <c r="E119" s="271" t="s">
        <v>31</v>
      </c>
      <c r="F119" s="272" t="s">
        <v>345</v>
      </c>
      <c r="G119" s="270"/>
      <c r="H119" s="273">
        <v>478.44999999999999</v>
      </c>
      <c r="I119" s="274"/>
      <c r="J119" s="270"/>
      <c r="K119" s="270"/>
      <c r="L119" s="275"/>
      <c r="M119" s="276"/>
      <c r="N119" s="277"/>
      <c r="O119" s="277"/>
      <c r="P119" s="277"/>
      <c r="Q119" s="277"/>
      <c r="R119" s="277"/>
      <c r="S119" s="277"/>
      <c r="T119" s="27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9" t="s">
        <v>214</v>
      </c>
      <c r="AU119" s="279" t="s">
        <v>87</v>
      </c>
      <c r="AV119" s="15" t="s">
        <v>148</v>
      </c>
      <c r="AW119" s="15" t="s">
        <v>38</v>
      </c>
      <c r="AX119" s="15" t="s">
        <v>77</v>
      </c>
      <c r="AY119" s="279" t="s">
        <v>132</v>
      </c>
    </row>
    <row r="120" s="13" customFormat="1">
      <c r="A120" s="13"/>
      <c r="B120" s="236"/>
      <c r="C120" s="237"/>
      <c r="D120" s="238" t="s">
        <v>214</v>
      </c>
      <c r="E120" s="239" t="s">
        <v>31</v>
      </c>
      <c r="F120" s="240" t="s">
        <v>346</v>
      </c>
      <c r="G120" s="237"/>
      <c r="H120" s="241">
        <v>158.09999999999999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214</v>
      </c>
      <c r="AU120" s="247" t="s">
        <v>87</v>
      </c>
      <c r="AV120" s="13" t="s">
        <v>87</v>
      </c>
      <c r="AW120" s="13" t="s">
        <v>38</v>
      </c>
      <c r="AX120" s="13" t="s">
        <v>77</v>
      </c>
      <c r="AY120" s="247" t="s">
        <v>132</v>
      </c>
    </row>
    <row r="121" s="15" customFormat="1">
      <c r="A121" s="15"/>
      <c r="B121" s="269"/>
      <c r="C121" s="270"/>
      <c r="D121" s="238" t="s">
        <v>214</v>
      </c>
      <c r="E121" s="271" t="s">
        <v>31</v>
      </c>
      <c r="F121" s="272" t="s">
        <v>347</v>
      </c>
      <c r="G121" s="270"/>
      <c r="H121" s="273">
        <v>158.09999999999999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9" t="s">
        <v>214</v>
      </c>
      <c r="AU121" s="279" t="s">
        <v>87</v>
      </c>
      <c r="AV121" s="15" t="s">
        <v>148</v>
      </c>
      <c r="AW121" s="15" t="s">
        <v>38</v>
      </c>
      <c r="AX121" s="15" t="s">
        <v>77</v>
      </c>
      <c r="AY121" s="279" t="s">
        <v>132</v>
      </c>
    </row>
    <row r="122" s="13" customFormat="1">
      <c r="A122" s="13"/>
      <c r="B122" s="236"/>
      <c r="C122" s="237"/>
      <c r="D122" s="238" t="s">
        <v>214</v>
      </c>
      <c r="E122" s="239" t="s">
        <v>31</v>
      </c>
      <c r="F122" s="240" t="s">
        <v>348</v>
      </c>
      <c r="G122" s="237"/>
      <c r="H122" s="241">
        <v>36.225000000000001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214</v>
      </c>
      <c r="AU122" s="247" t="s">
        <v>87</v>
      </c>
      <c r="AV122" s="13" t="s">
        <v>87</v>
      </c>
      <c r="AW122" s="13" t="s">
        <v>38</v>
      </c>
      <c r="AX122" s="13" t="s">
        <v>77</v>
      </c>
      <c r="AY122" s="247" t="s">
        <v>132</v>
      </c>
    </row>
    <row r="123" s="13" customFormat="1">
      <c r="A123" s="13"/>
      <c r="B123" s="236"/>
      <c r="C123" s="237"/>
      <c r="D123" s="238" t="s">
        <v>214</v>
      </c>
      <c r="E123" s="239" t="s">
        <v>31</v>
      </c>
      <c r="F123" s="240" t="s">
        <v>349</v>
      </c>
      <c r="G123" s="237"/>
      <c r="H123" s="241">
        <v>18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214</v>
      </c>
      <c r="AU123" s="247" t="s">
        <v>87</v>
      </c>
      <c r="AV123" s="13" t="s">
        <v>87</v>
      </c>
      <c r="AW123" s="13" t="s">
        <v>38</v>
      </c>
      <c r="AX123" s="13" t="s">
        <v>77</v>
      </c>
      <c r="AY123" s="247" t="s">
        <v>132</v>
      </c>
    </row>
    <row r="124" s="13" customFormat="1">
      <c r="A124" s="13"/>
      <c r="B124" s="236"/>
      <c r="C124" s="237"/>
      <c r="D124" s="238" t="s">
        <v>214</v>
      </c>
      <c r="E124" s="239" t="s">
        <v>31</v>
      </c>
      <c r="F124" s="240" t="s">
        <v>350</v>
      </c>
      <c r="G124" s="237"/>
      <c r="H124" s="241">
        <v>7.2000000000000002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214</v>
      </c>
      <c r="AU124" s="247" t="s">
        <v>87</v>
      </c>
      <c r="AV124" s="13" t="s">
        <v>87</v>
      </c>
      <c r="AW124" s="13" t="s">
        <v>38</v>
      </c>
      <c r="AX124" s="13" t="s">
        <v>77</v>
      </c>
      <c r="AY124" s="247" t="s">
        <v>132</v>
      </c>
    </row>
    <row r="125" s="15" customFormat="1">
      <c r="A125" s="15"/>
      <c r="B125" s="269"/>
      <c r="C125" s="270"/>
      <c r="D125" s="238" t="s">
        <v>214</v>
      </c>
      <c r="E125" s="271" t="s">
        <v>31</v>
      </c>
      <c r="F125" s="272" t="s">
        <v>351</v>
      </c>
      <c r="G125" s="270"/>
      <c r="H125" s="273">
        <v>61.425000000000004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9" t="s">
        <v>214</v>
      </c>
      <c r="AU125" s="279" t="s">
        <v>87</v>
      </c>
      <c r="AV125" s="15" t="s">
        <v>148</v>
      </c>
      <c r="AW125" s="15" t="s">
        <v>38</v>
      </c>
      <c r="AX125" s="15" t="s">
        <v>77</v>
      </c>
      <c r="AY125" s="279" t="s">
        <v>132</v>
      </c>
    </row>
    <row r="126" s="14" customFormat="1">
      <c r="A126" s="14"/>
      <c r="B126" s="248"/>
      <c r="C126" s="249"/>
      <c r="D126" s="238" t="s">
        <v>214</v>
      </c>
      <c r="E126" s="250" t="s">
        <v>31</v>
      </c>
      <c r="F126" s="251" t="s">
        <v>238</v>
      </c>
      <c r="G126" s="249"/>
      <c r="H126" s="252">
        <v>697.97500000000002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214</v>
      </c>
      <c r="AU126" s="258" t="s">
        <v>87</v>
      </c>
      <c r="AV126" s="14" t="s">
        <v>153</v>
      </c>
      <c r="AW126" s="14" t="s">
        <v>38</v>
      </c>
      <c r="AX126" s="14" t="s">
        <v>85</v>
      </c>
      <c r="AY126" s="258" t="s">
        <v>132</v>
      </c>
    </row>
    <row r="127" s="2" customFormat="1" ht="24.15" customHeight="1">
      <c r="A127" s="40"/>
      <c r="B127" s="41"/>
      <c r="C127" s="214" t="s">
        <v>165</v>
      </c>
      <c r="D127" s="214" t="s">
        <v>135</v>
      </c>
      <c r="E127" s="215" t="s">
        <v>321</v>
      </c>
      <c r="F127" s="216" t="s">
        <v>322</v>
      </c>
      <c r="G127" s="217" t="s">
        <v>317</v>
      </c>
      <c r="H127" s="218">
        <v>614.01199999999994</v>
      </c>
      <c r="I127" s="219"/>
      <c r="J127" s="220">
        <f>ROUND(I127*H127,2)</f>
        <v>0</v>
      </c>
      <c r="K127" s="216" t="s">
        <v>139</v>
      </c>
      <c r="L127" s="46"/>
      <c r="M127" s="221" t="s">
        <v>31</v>
      </c>
      <c r="N127" s="222" t="s">
        <v>48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153</v>
      </c>
      <c r="AT127" s="225" t="s">
        <v>135</v>
      </c>
      <c r="AU127" s="225" t="s">
        <v>87</v>
      </c>
      <c r="AY127" s="19" t="s">
        <v>132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85</v>
      </c>
      <c r="BK127" s="226">
        <f>ROUND(I127*H127,2)</f>
        <v>0</v>
      </c>
      <c r="BL127" s="19" t="s">
        <v>153</v>
      </c>
      <c r="BM127" s="225" t="s">
        <v>722</v>
      </c>
    </row>
    <row r="128" s="2" customFormat="1">
      <c r="A128" s="40"/>
      <c r="B128" s="41"/>
      <c r="C128" s="42"/>
      <c r="D128" s="227" t="s">
        <v>142</v>
      </c>
      <c r="E128" s="42"/>
      <c r="F128" s="228" t="s">
        <v>324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87</v>
      </c>
    </row>
    <row r="129" s="13" customFormat="1">
      <c r="A129" s="13"/>
      <c r="B129" s="236"/>
      <c r="C129" s="237"/>
      <c r="D129" s="238" t="s">
        <v>214</v>
      </c>
      <c r="E129" s="237"/>
      <c r="F129" s="240" t="s">
        <v>723</v>
      </c>
      <c r="G129" s="237"/>
      <c r="H129" s="241">
        <v>614.01199999999994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214</v>
      </c>
      <c r="AU129" s="247" t="s">
        <v>87</v>
      </c>
      <c r="AV129" s="13" t="s">
        <v>87</v>
      </c>
      <c r="AW129" s="13" t="s">
        <v>4</v>
      </c>
      <c r="AX129" s="13" t="s">
        <v>85</v>
      </c>
      <c r="AY129" s="247" t="s">
        <v>132</v>
      </c>
    </row>
    <row r="130" s="12" customFormat="1" ht="22.8" customHeight="1">
      <c r="A130" s="12"/>
      <c r="B130" s="198"/>
      <c r="C130" s="199"/>
      <c r="D130" s="200" t="s">
        <v>76</v>
      </c>
      <c r="E130" s="212" t="s">
        <v>131</v>
      </c>
      <c r="F130" s="212" t="s">
        <v>365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SUM(P131:P143)</f>
        <v>0</v>
      </c>
      <c r="Q130" s="206"/>
      <c r="R130" s="207">
        <f>SUM(R131:R143)</f>
        <v>0</v>
      </c>
      <c r="S130" s="206"/>
      <c r="T130" s="208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85</v>
      </c>
      <c r="AT130" s="210" t="s">
        <v>76</v>
      </c>
      <c r="AU130" s="210" t="s">
        <v>85</v>
      </c>
      <c r="AY130" s="209" t="s">
        <v>132</v>
      </c>
      <c r="BK130" s="211">
        <f>SUM(BK131:BK143)</f>
        <v>0</v>
      </c>
    </row>
    <row r="131" s="2" customFormat="1" ht="24.15" customHeight="1">
      <c r="A131" s="40"/>
      <c r="B131" s="41"/>
      <c r="C131" s="214" t="s">
        <v>169</v>
      </c>
      <c r="D131" s="214" t="s">
        <v>135</v>
      </c>
      <c r="E131" s="215" t="s">
        <v>724</v>
      </c>
      <c r="F131" s="216" t="s">
        <v>725</v>
      </c>
      <c r="G131" s="217" t="s">
        <v>211</v>
      </c>
      <c r="H131" s="218">
        <v>1228.0250000000001</v>
      </c>
      <c r="I131" s="219"/>
      <c r="J131" s="220">
        <f>ROUND(I131*H131,2)</f>
        <v>0</v>
      </c>
      <c r="K131" s="216" t="s">
        <v>139</v>
      </c>
      <c r="L131" s="46"/>
      <c r="M131" s="221" t="s">
        <v>31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135</v>
      </c>
      <c r="AU131" s="225" t="s">
        <v>87</v>
      </c>
      <c r="AY131" s="19" t="s">
        <v>132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85</v>
      </c>
      <c r="BK131" s="226">
        <f>ROUND(I131*H131,2)</f>
        <v>0</v>
      </c>
      <c r="BL131" s="19" t="s">
        <v>153</v>
      </c>
      <c r="BM131" s="225" t="s">
        <v>726</v>
      </c>
    </row>
    <row r="132" s="2" customFormat="1">
      <c r="A132" s="40"/>
      <c r="B132" s="41"/>
      <c r="C132" s="42"/>
      <c r="D132" s="227" t="s">
        <v>142</v>
      </c>
      <c r="E132" s="42"/>
      <c r="F132" s="228" t="s">
        <v>727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142</v>
      </c>
      <c r="AU132" s="19" t="s">
        <v>87</v>
      </c>
    </row>
    <row r="133" s="13" customFormat="1">
      <c r="A133" s="13"/>
      <c r="B133" s="236"/>
      <c r="C133" s="237"/>
      <c r="D133" s="238" t="s">
        <v>214</v>
      </c>
      <c r="E133" s="239" t="s">
        <v>31</v>
      </c>
      <c r="F133" s="240" t="s">
        <v>728</v>
      </c>
      <c r="G133" s="237"/>
      <c r="H133" s="241">
        <v>758.79999999999995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214</v>
      </c>
      <c r="AU133" s="247" t="s">
        <v>87</v>
      </c>
      <c r="AV133" s="13" t="s">
        <v>87</v>
      </c>
      <c r="AW133" s="13" t="s">
        <v>38</v>
      </c>
      <c r="AX133" s="13" t="s">
        <v>77</v>
      </c>
      <c r="AY133" s="247" t="s">
        <v>132</v>
      </c>
    </row>
    <row r="134" s="13" customFormat="1">
      <c r="A134" s="13"/>
      <c r="B134" s="236"/>
      <c r="C134" s="237"/>
      <c r="D134" s="238" t="s">
        <v>214</v>
      </c>
      <c r="E134" s="239" t="s">
        <v>31</v>
      </c>
      <c r="F134" s="240" t="s">
        <v>729</v>
      </c>
      <c r="G134" s="237"/>
      <c r="H134" s="241">
        <v>19.100000000000001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214</v>
      </c>
      <c r="AU134" s="247" t="s">
        <v>87</v>
      </c>
      <c r="AV134" s="13" t="s">
        <v>87</v>
      </c>
      <c r="AW134" s="13" t="s">
        <v>38</v>
      </c>
      <c r="AX134" s="13" t="s">
        <v>77</v>
      </c>
      <c r="AY134" s="247" t="s">
        <v>132</v>
      </c>
    </row>
    <row r="135" s="13" customFormat="1">
      <c r="A135" s="13"/>
      <c r="B135" s="236"/>
      <c r="C135" s="237"/>
      <c r="D135" s="238" t="s">
        <v>214</v>
      </c>
      <c r="E135" s="239" t="s">
        <v>31</v>
      </c>
      <c r="F135" s="240" t="s">
        <v>730</v>
      </c>
      <c r="G135" s="237"/>
      <c r="H135" s="241">
        <v>179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214</v>
      </c>
      <c r="AU135" s="247" t="s">
        <v>87</v>
      </c>
      <c r="AV135" s="13" t="s">
        <v>87</v>
      </c>
      <c r="AW135" s="13" t="s">
        <v>38</v>
      </c>
      <c r="AX135" s="13" t="s">
        <v>77</v>
      </c>
      <c r="AY135" s="247" t="s">
        <v>132</v>
      </c>
    </row>
    <row r="136" s="15" customFormat="1">
      <c r="A136" s="15"/>
      <c r="B136" s="269"/>
      <c r="C136" s="270"/>
      <c r="D136" s="238" t="s">
        <v>214</v>
      </c>
      <c r="E136" s="271" t="s">
        <v>31</v>
      </c>
      <c r="F136" s="272" t="s">
        <v>345</v>
      </c>
      <c r="G136" s="270"/>
      <c r="H136" s="273">
        <v>956.89999999999998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9" t="s">
        <v>214</v>
      </c>
      <c r="AU136" s="279" t="s">
        <v>87</v>
      </c>
      <c r="AV136" s="15" t="s">
        <v>148</v>
      </c>
      <c r="AW136" s="15" t="s">
        <v>38</v>
      </c>
      <c r="AX136" s="15" t="s">
        <v>77</v>
      </c>
      <c r="AY136" s="279" t="s">
        <v>132</v>
      </c>
    </row>
    <row r="137" s="13" customFormat="1">
      <c r="A137" s="13"/>
      <c r="B137" s="236"/>
      <c r="C137" s="237"/>
      <c r="D137" s="238" t="s">
        <v>214</v>
      </c>
      <c r="E137" s="239" t="s">
        <v>31</v>
      </c>
      <c r="F137" s="240" t="s">
        <v>346</v>
      </c>
      <c r="G137" s="237"/>
      <c r="H137" s="241">
        <v>158.09999999999999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214</v>
      </c>
      <c r="AU137" s="247" t="s">
        <v>87</v>
      </c>
      <c r="AV137" s="13" t="s">
        <v>87</v>
      </c>
      <c r="AW137" s="13" t="s">
        <v>38</v>
      </c>
      <c r="AX137" s="13" t="s">
        <v>77</v>
      </c>
      <c r="AY137" s="247" t="s">
        <v>132</v>
      </c>
    </row>
    <row r="138" s="15" customFormat="1">
      <c r="A138" s="15"/>
      <c r="B138" s="269"/>
      <c r="C138" s="270"/>
      <c r="D138" s="238" t="s">
        <v>214</v>
      </c>
      <c r="E138" s="271" t="s">
        <v>31</v>
      </c>
      <c r="F138" s="272" t="s">
        <v>347</v>
      </c>
      <c r="G138" s="270"/>
      <c r="H138" s="273">
        <v>158.09999999999999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9" t="s">
        <v>214</v>
      </c>
      <c r="AU138" s="279" t="s">
        <v>87</v>
      </c>
      <c r="AV138" s="15" t="s">
        <v>148</v>
      </c>
      <c r="AW138" s="15" t="s">
        <v>38</v>
      </c>
      <c r="AX138" s="15" t="s">
        <v>77</v>
      </c>
      <c r="AY138" s="279" t="s">
        <v>132</v>
      </c>
    </row>
    <row r="139" s="13" customFormat="1">
      <c r="A139" s="13"/>
      <c r="B139" s="236"/>
      <c r="C139" s="237"/>
      <c r="D139" s="238" t="s">
        <v>214</v>
      </c>
      <c r="E139" s="239" t="s">
        <v>31</v>
      </c>
      <c r="F139" s="240" t="s">
        <v>731</v>
      </c>
      <c r="G139" s="237"/>
      <c r="H139" s="241">
        <v>69.825000000000003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214</v>
      </c>
      <c r="AU139" s="247" t="s">
        <v>87</v>
      </c>
      <c r="AV139" s="13" t="s">
        <v>87</v>
      </c>
      <c r="AW139" s="13" t="s">
        <v>38</v>
      </c>
      <c r="AX139" s="13" t="s">
        <v>77</v>
      </c>
      <c r="AY139" s="247" t="s">
        <v>132</v>
      </c>
    </row>
    <row r="140" s="13" customFormat="1">
      <c r="A140" s="13"/>
      <c r="B140" s="236"/>
      <c r="C140" s="237"/>
      <c r="D140" s="238" t="s">
        <v>214</v>
      </c>
      <c r="E140" s="239" t="s">
        <v>31</v>
      </c>
      <c r="F140" s="240" t="s">
        <v>732</v>
      </c>
      <c r="G140" s="237"/>
      <c r="H140" s="241">
        <v>36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214</v>
      </c>
      <c r="AU140" s="247" t="s">
        <v>87</v>
      </c>
      <c r="AV140" s="13" t="s">
        <v>87</v>
      </c>
      <c r="AW140" s="13" t="s">
        <v>38</v>
      </c>
      <c r="AX140" s="13" t="s">
        <v>77</v>
      </c>
      <c r="AY140" s="247" t="s">
        <v>132</v>
      </c>
    </row>
    <row r="141" s="13" customFormat="1">
      <c r="A141" s="13"/>
      <c r="B141" s="236"/>
      <c r="C141" s="237"/>
      <c r="D141" s="238" t="s">
        <v>214</v>
      </c>
      <c r="E141" s="239" t="s">
        <v>31</v>
      </c>
      <c r="F141" s="240" t="s">
        <v>733</v>
      </c>
      <c r="G141" s="237"/>
      <c r="H141" s="241">
        <v>7.2000000000000002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214</v>
      </c>
      <c r="AU141" s="247" t="s">
        <v>87</v>
      </c>
      <c r="AV141" s="13" t="s">
        <v>87</v>
      </c>
      <c r="AW141" s="13" t="s">
        <v>38</v>
      </c>
      <c r="AX141" s="13" t="s">
        <v>77</v>
      </c>
      <c r="AY141" s="247" t="s">
        <v>132</v>
      </c>
    </row>
    <row r="142" s="15" customFormat="1">
      <c r="A142" s="15"/>
      <c r="B142" s="269"/>
      <c r="C142" s="270"/>
      <c r="D142" s="238" t="s">
        <v>214</v>
      </c>
      <c r="E142" s="271" t="s">
        <v>31</v>
      </c>
      <c r="F142" s="272" t="s">
        <v>351</v>
      </c>
      <c r="G142" s="270"/>
      <c r="H142" s="273">
        <v>113.02500000000001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9" t="s">
        <v>214</v>
      </c>
      <c r="AU142" s="279" t="s">
        <v>87</v>
      </c>
      <c r="AV142" s="15" t="s">
        <v>148</v>
      </c>
      <c r="AW142" s="15" t="s">
        <v>38</v>
      </c>
      <c r="AX142" s="15" t="s">
        <v>77</v>
      </c>
      <c r="AY142" s="279" t="s">
        <v>132</v>
      </c>
    </row>
    <row r="143" s="14" customFormat="1">
      <c r="A143" s="14"/>
      <c r="B143" s="248"/>
      <c r="C143" s="249"/>
      <c r="D143" s="238" t="s">
        <v>214</v>
      </c>
      <c r="E143" s="250" t="s">
        <v>31</v>
      </c>
      <c r="F143" s="251" t="s">
        <v>238</v>
      </c>
      <c r="G143" s="249"/>
      <c r="H143" s="252">
        <v>1228.0250000000001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214</v>
      </c>
      <c r="AU143" s="258" t="s">
        <v>87</v>
      </c>
      <c r="AV143" s="14" t="s">
        <v>153</v>
      </c>
      <c r="AW143" s="14" t="s">
        <v>38</v>
      </c>
      <c r="AX143" s="14" t="s">
        <v>85</v>
      </c>
      <c r="AY143" s="258" t="s">
        <v>132</v>
      </c>
    </row>
    <row r="144" s="12" customFormat="1" ht="22.8" customHeight="1">
      <c r="A144" s="12"/>
      <c r="B144" s="198"/>
      <c r="C144" s="199"/>
      <c r="D144" s="200" t="s">
        <v>76</v>
      </c>
      <c r="E144" s="212" t="s">
        <v>180</v>
      </c>
      <c r="F144" s="212" t="s">
        <v>495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SUM(P145:P157)</f>
        <v>0</v>
      </c>
      <c r="Q144" s="206"/>
      <c r="R144" s="207">
        <f>SUM(R145:R157)</f>
        <v>0.48160274999999997</v>
      </c>
      <c r="S144" s="206"/>
      <c r="T144" s="208">
        <f>SUM(T145:T157)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85</v>
      </c>
      <c r="AT144" s="210" t="s">
        <v>76</v>
      </c>
      <c r="AU144" s="210" t="s">
        <v>85</v>
      </c>
      <c r="AY144" s="209" t="s">
        <v>132</v>
      </c>
      <c r="BK144" s="211">
        <f>SUM(BK145:BK157)</f>
        <v>0</v>
      </c>
    </row>
    <row r="145" s="2" customFormat="1" ht="16.5" customHeight="1">
      <c r="A145" s="40"/>
      <c r="B145" s="41"/>
      <c r="C145" s="214" t="s">
        <v>173</v>
      </c>
      <c r="D145" s="214" t="s">
        <v>135</v>
      </c>
      <c r="E145" s="215" t="s">
        <v>734</v>
      </c>
      <c r="F145" s="216" t="s">
        <v>735</v>
      </c>
      <c r="G145" s="217" t="s">
        <v>211</v>
      </c>
      <c r="H145" s="218">
        <v>697.97500000000002</v>
      </c>
      <c r="I145" s="219"/>
      <c r="J145" s="220">
        <f>ROUND(I145*H145,2)</f>
        <v>0</v>
      </c>
      <c r="K145" s="216" t="s">
        <v>139</v>
      </c>
      <c r="L145" s="46"/>
      <c r="M145" s="221" t="s">
        <v>31</v>
      </c>
      <c r="N145" s="222" t="s">
        <v>48</v>
      </c>
      <c r="O145" s="86"/>
      <c r="P145" s="223">
        <f>O145*H145</f>
        <v>0</v>
      </c>
      <c r="Q145" s="223">
        <v>0.00068999999999999997</v>
      </c>
      <c r="R145" s="223">
        <f>Q145*H145</f>
        <v>0.48160274999999997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153</v>
      </c>
      <c r="AT145" s="225" t="s">
        <v>135</v>
      </c>
      <c r="AU145" s="225" t="s">
        <v>87</v>
      </c>
      <c r="AY145" s="19" t="s">
        <v>132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85</v>
      </c>
      <c r="BK145" s="226">
        <f>ROUND(I145*H145,2)</f>
        <v>0</v>
      </c>
      <c r="BL145" s="19" t="s">
        <v>153</v>
      </c>
      <c r="BM145" s="225" t="s">
        <v>736</v>
      </c>
    </row>
    <row r="146" s="2" customFormat="1">
      <c r="A146" s="40"/>
      <c r="B146" s="41"/>
      <c r="C146" s="42"/>
      <c r="D146" s="227" t="s">
        <v>142</v>
      </c>
      <c r="E146" s="42"/>
      <c r="F146" s="228" t="s">
        <v>737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87</v>
      </c>
    </row>
    <row r="147" s="13" customFormat="1">
      <c r="A147" s="13"/>
      <c r="B147" s="236"/>
      <c r="C147" s="237"/>
      <c r="D147" s="238" t="s">
        <v>214</v>
      </c>
      <c r="E147" s="239" t="s">
        <v>31</v>
      </c>
      <c r="F147" s="240" t="s">
        <v>342</v>
      </c>
      <c r="G147" s="237"/>
      <c r="H147" s="241">
        <v>379.39999999999998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214</v>
      </c>
      <c r="AU147" s="247" t="s">
        <v>87</v>
      </c>
      <c r="AV147" s="13" t="s">
        <v>87</v>
      </c>
      <c r="AW147" s="13" t="s">
        <v>38</v>
      </c>
      <c r="AX147" s="13" t="s">
        <v>77</v>
      </c>
      <c r="AY147" s="247" t="s">
        <v>132</v>
      </c>
    </row>
    <row r="148" s="13" customFormat="1">
      <c r="A148" s="13"/>
      <c r="B148" s="236"/>
      <c r="C148" s="237"/>
      <c r="D148" s="238" t="s">
        <v>214</v>
      </c>
      <c r="E148" s="239" t="s">
        <v>31</v>
      </c>
      <c r="F148" s="240" t="s">
        <v>343</v>
      </c>
      <c r="G148" s="237"/>
      <c r="H148" s="241">
        <v>9.5500000000000007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214</v>
      </c>
      <c r="AU148" s="247" t="s">
        <v>87</v>
      </c>
      <c r="AV148" s="13" t="s">
        <v>87</v>
      </c>
      <c r="AW148" s="13" t="s">
        <v>38</v>
      </c>
      <c r="AX148" s="13" t="s">
        <v>77</v>
      </c>
      <c r="AY148" s="247" t="s">
        <v>132</v>
      </c>
    </row>
    <row r="149" s="13" customFormat="1">
      <c r="A149" s="13"/>
      <c r="B149" s="236"/>
      <c r="C149" s="237"/>
      <c r="D149" s="238" t="s">
        <v>214</v>
      </c>
      <c r="E149" s="239" t="s">
        <v>31</v>
      </c>
      <c r="F149" s="240" t="s">
        <v>344</v>
      </c>
      <c r="G149" s="237"/>
      <c r="H149" s="241">
        <v>89.5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214</v>
      </c>
      <c r="AU149" s="247" t="s">
        <v>87</v>
      </c>
      <c r="AV149" s="13" t="s">
        <v>87</v>
      </c>
      <c r="AW149" s="13" t="s">
        <v>38</v>
      </c>
      <c r="AX149" s="13" t="s">
        <v>77</v>
      </c>
      <c r="AY149" s="247" t="s">
        <v>132</v>
      </c>
    </row>
    <row r="150" s="15" customFormat="1">
      <c r="A150" s="15"/>
      <c r="B150" s="269"/>
      <c r="C150" s="270"/>
      <c r="D150" s="238" t="s">
        <v>214</v>
      </c>
      <c r="E150" s="271" t="s">
        <v>31</v>
      </c>
      <c r="F150" s="272" t="s">
        <v>345</v>
      </c>
      <c r="G150" s="270"/>
      <c r="H150" s="273">
        <v>478.44999999999999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9" t="s">
        <v>214</v>
      </c>
      <c r="AU150" s="279" t="s">
        <v>87</v>
      </c>
      <c r="AV150" s="15" t="s">
        <v>148</v>
      </c>
      <c r="AW150" s="15" t="s">
        <v>38</v>
      </c>
      <c r="AX150" s="15" t="s">
        <v>77</v>
      </c>
      <c r="AY150" s="279" t="s">
        <v>132</v>
      </c>
    </row>
    <row r="151" s="13" customFormat="1">
      <c r="A151" s="13"/>
      <c r="B151" s="236"/>
      <c r="C151" s="237"/>
      <c r="D151" s="238" t="s">
        <v>214</v>
      </c>
      <c r="E151" s="239" t="s">
        <v>31</v>
      </c>
      <c r="F151" s="240" t="s">
        <v>346</v>
      </c>
      <c r="G151" s="237"/>
      <c r="H151" s="241">
        <v>158.09999999999999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214</v>
      </c>
      <c r="AU151" s="247" t="s">
        <v>87</v>
      </c>
      <c r="AV151" s="13" t="s">
        <v>87</v>
      </c>
      <c r="AW151" s="13" t="s">
        <v>38</v>
      </c>
      <c r="AX151" s="13" t="s">
        <v>77</v>
      </c>
      <c r="AY151" s="247" t="s">
        <v>132</v>
      </c>
    </row>
    <row r="152" s="15" customFormat="1">
      <c r="A152" s="15"/>
      <c r="B152" s="269"/>
      <c r="C152" s="270"/>
      <c r="D152" s="238" t="s">
        <v>214</v>
      </c>
      <c r="E152" s="271" t="s">
        <v>31</v>
      </c>
      <c r="F152" s="272" t="s">
        <v>347</v>
      </c>
      <c r="G152" s="270"/>
      <c r="H152" s="273">
        <v>158.09999999999999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214</v>
      </c>
      <c r="AU152" s="279" t="s">
        <v>87</v>
      </c>
      <c r="AV152" s="15" t="s">
        <v>148</v>
      </c>
      <c r="AW152" s="15" t="s">
        <v>38</v>
      </c>
      <c r="AX152" s="15" t="s">
        <v>77</v>
      </c>
      <c r="AY152" s="279" t="s">
        <v>132</v>
      </c>
    </row>
    <row r="153" s="13" customFormat="1">
      <c r="A153" s="13"/>
      <c r="B153" s="236"/>
      <c r="C153" s="237"/>
      <c r="D153" s="238" t="s">
        <v>214</v>
      </c>
      <c r="E153" s="239" t="s">
        <v>31</v>
      </c>
      <c r="F153" s="240" t="s">
        <v>348</v>
      </c>
      <c r="G153" s="237"/>
      <c r="H153" s="241">
        <v>36.225000000000001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214</v>
      </c>
      <c r="AU153" s="247" t="s">
        <v>87</v>
      </c>
      <c r="AV153" s="13" t="s">
        <v>87</v>
      </c>
      <c r="AW153" s="13" t="s">
        <v>38</v>
      </c>
      <c r="AX153" s="13" t="s">
        <v>77</v>
      </c>
      <c r="AY153" s="247" t="s">
        <v>132</v>
      </c>
    </row>
    <row r="154" s="13" customFormat="1">
      <c r="A154" s="13"/>
      <c r="B154" s="236"/>
      <c r="C154" s="237"/>
      <c r="D154" s="238" t="s">
        <v>214</v>
      </c>
      <c r="E154" s="239" t="s">
        <v>31</v>
      </c>
      <c r="F154" s="240" t="s">
        <v>349</v>
      </c>
      <c r="G154" s="237"/>
      <c r="H154" s="241">
        <v>18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214</v>
      </c>
      <c r="AU154" s="247" t="s">
        <v>87</v>
      </c>
      <c r="AV154" s="13" t="s">
        <v>87</v>
      </c>
      <c r="AW154" s="13" t="s">
        <v>38</v>
      </c>
      <c r="AX154" s="13" t="s">
        <v>77</v>
      </c>
      <c r="AY154" s="247" t="s">
        <v>132</v>
      </c>
    </row>
    <row r="155" s="13" customFormat="1">
      <c r="A155" s="13"/>
      <c r="B155" s="236"/>
      <c r="C155" s="237"/>
      <c r="D155" s="238" t="s">
        <v>214</v>
      </c>
      <c r="E155" s="239" t="s">
        <v>31</v>
      </c>
      <c r="F155" s="240" t="s">
        <v>350</v>
      </c>
      <c r="G155" s="237"/>
      <c r="H155" s="241">
        <v>7.2000000000000002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214</v>
      </c>
      <c r="AU155" s="247" t="s">
        <v>87</v>
      </c>
      <c r="AV155" s="13" t="s">
        <v>87</v>
      </c>
      <c r="AW155" s="13" t="s">
        <v>38</v>
      </c>
      <c r="AX155" s="13" t="s">
        <v>77</v>
      </c>
      <c r="AY155" s="247" t="s">
        <v>132</v>
      </c>
    </row>
    <row r="156" s="15" customFormat="1">
      <c r="A156" s="15"/>
      <c r="B156" s="269"/>
      <c r="C156" s="270"/>
      <c r="D156" s="238" t="s">
        <v>214</v>
      </c>
      <c r="E156" s="271" t="s">
        <v>31</v>
      </c>
      <c r="F156" s="272" t="s">
        <v>351</v>
      </c>
      <c r="G156" s="270"/>
      <c r="H156" s="273">
        <v>61.425000000000004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9" t="s">
        <v>214</v>
      </c>
      <c r="AU156" s="279" t="s">
        <v>87</v>
      </c>
      <c r="AV156" s="15" t="s">
        <v>148</v>
      </c>
      <c r="AW156" s="15" t="s">
        <v>38</v>
      </c>
      <c r="AX156" s="15" t="s">
        <v>77</v>
      </c>
      <c r="AY156" s="279" t="s">
        <v>132</v>
      </c>
    </row>
    <row r="157" s="14" customFormat="1">
      <c r="A157" s="14"/>
      <c r="B157" s="248"/>
      <c r="C157" s="249"/>
      <c r="D157" s="238" t="s">
        <v>214</v>
      </c>
      <c r="E157" s="250" t="s">
        <v>31</v>
      </c>
      <c r="F157" s="251" t="s">
        <v>238</v>
      </c>
      <c r="G157" s="249"/>
      <c r="H157" s="252">
        <v>697.97500000000002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214</v>
      </c>
      <c r="AU157" s="258" t="s">
        <v>87</v>
      </c>
      <c r="AV157" s="14" t="s">
        <v>153</v>
      </c>
      <c r="AW157" s="14" t="s">
        <v>38</v>
      </c>
      <c r="AX157" s="14" t="s">
        <v>85</v>
      </c>
      <c r="AY157" s="258" t="s">
        <v>132</v>
      </c>
    </row>
    <row r="158" s="12" customFormat="1" ht="22.8" customHeight="1">
      <c r="A158" s="12"/>
      <c r="B158" s="198"/>
      <c r="C158" s="199"/>
      <c r="D158" s="200" t="s">
        <v>76</v>
      </c>
      <c r="E158" s="212" t="s">
        <v>662</v>
      </c>
      <c r="F158" s="212" t="s">
        <v>663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SUM(P159:P160)</f>
        <v>0</v>
      </c>
      <c r="Q158" s="206"/>
      <c r="R158" s="207">
        <f>SUM(R159:R160)</f>
        <v>0</v>
      </c>
      <c r="S158" s="206"/>
      <c r="T158" s="20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85</v>
      </c>
      <c r="AT158" s="210" t="s">
        <v>76</v>
      </c>
      <c r="AU158" s="210" t="s">
        <v>85</v>
      </c>
      <c r="AY158" s="209" t="s">
        <v>132</v>
      </c>
      <c r="BK158" s="211">
        <f>SUM(BK159:BK160)</f>
        <v>0</v>
      </c>
    </row>
    <row r="159" s="2" customFormat="1" ht="24.15" customHeight="1">
      <c r="A159" s="40"/>
      <c r="B159" s="41"/>
      <c r="C159" s="214" t="s">
        <v>180</v>
      </c>
      <c r="D159" s="214" t="s">
        <v>135</v>
      </c>
      <c r="E159" s="215" t="s">
        <v>665</v>
      </c>
      <c r="F159" s="216" t="s">
        <v>666</v>
      </c>
      <c r="G159" s="217" t="s">
        <v>317</v>
      </c>
      <c r="H159" s="218">
        <v>0.48199999999999998</v>
      </c>
      <c r="I159" s="219"/>
      <c r="J159" s="220">
        <f>ROUND(I159*H159,2)</f>
        <v>0</v>
      </c>
      <c r="K159" s="216" t="s">
        <v>139</v>
      </c>
      <c r="L159" s="46"/>
      <c r="M159" s="221" t="s">
        <v>31</v>
      </c>
      <c r="N159" s="222" t="s">
        <v>48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153</v>
      </c>
      <c r="AT159" s="225" t="s">
        <v>135</v>
      </c>
      <c r="AU159" s="225" t="s">
        <v>87</v>
      </c>
      <c r="AY159" s="19" t="s">
        <v>132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85</v>
      </c>
      <c r="BK159" s="226">
        <f>ROUND(I159*H159,2)</f>
        <v>0</v>
      </c>
      <c r="BL159" s="19" t="s">
        <v>153</v>
      </c>
      <c r="BM159" s="225" t="s">
        <v>738</v>
      </c>
    </row>
    <row r="160" s="2" customFormat="1">
      <c r="A160" s="40"/>
      <c r="B160" s="41"/>
      <c r="C160" s="42"/>
      <c r="D160" s="227" t="s">
        <v>142</v>
      </c>
      <c r="E160" s="42"/>
      <c r="F160" s="228" t="s">
        <v>668</v>
      </c>
      <c r="G160" s="42"/>
      <c r="H160" s="42"/>
      <c r="I160" s="229"/>
      <c r="J160" s="42"/>
      <c r="K160" s="42"/>
      <c r="L160" s="46"/>
      <c r="M160" s="232"/>
      <c r="N160" s="233"/>
      <c r="O160" s="234"/>
      <c r="P160" s="234"/>
      <c r="Q160" s="234"/>
      <c r="R160" s="234"/>
      <c r="S160" s="234"/>
      <c r="T160" s="235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142</v>
      </c>
      <c r="AU160" s="19" t="s">
        <v>87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1oyYQ8oUfuf+iTzcF67A7nXMREG+3MSSi78CjZcc0YoyLWpATcnjXn6eHOpVuftNNLPSO05KRsxRGRvqUm6FeQ==" hashValue="bQtDSDI2dOqoM2YfrVpiPc4ml1+y0T2NNWPa2n0rilnTsDnClGWYwRPtUIzNK91dZmIVQgYGNd72SXGP8SvDzg==" algorithmName="SHA-512" password="CC35"/>
  <autoFilter ref="C89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4_01/122252204"/>
    <hyperlink ref="F107" r:id="rId2" display="https://podminky.urs.cz/item/CS_URS_2024_01/129001101"/>
    <hyperlink ref="F110" r:id="rId3" display="https://podminky.urs.cz/item/CS_URS_2024_01/162751117"/>
    <hyperlink ref="F112" r:id="rId4" display="https://podminky.urs.cz/item/CS_URS_2024_01/162751119"/>
    <hyperlink ref="F115" r:id="rId5" display="https://podminky.urs.cz/item/CS_URS_2024_01/171152501"/>
    <hyperlink ref="F128" r:id="rId6" display="https://podminky.urs.cz/item/CS_URS_2024_01/171201231"/>
    <hyperlink ref="F132" r:id="rId7" display="https://podminky.urs.cz/item/CS_URS_2024_01/564971315"/>
    <hyperlink ref="F146" r:id="rId8" display="https://podminky.urs.cz/item/CS_URS_2024_01/919726123"/>
    <hyperlink ref="F160" r:id="rId9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87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komunikace p.p.č. 1683 – propoj mezi ul. Pletařská a ul. T. G. Masaryka ve Varnsdorfu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739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31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23</v>
      </c>
      <c r="G12" s="40"/>
      <c r="H12" s="40"/>
      <c r="I12" s="144" t="s">
        <v>24</v>
      </c>
      <c r="J12" s="148" t="str">
        <f>'Rekapitulace zakázky'!AN8</f>
        <v>10. 6. 2024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26</v>
      </c>
      <c r="E14" s="40"/>
      <c r="F14" s="40"/>
      <c r="G14" s="40"/>
      <c r="H14" s="40"/>
      <c r="I14" s="144" t="s">
        <v>27</v>
      </c>
      <c r="J14" s="135" t="s">
        <v>28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29</v>
      </c>
      <c r="F15" s="40"/>
      <c r="G15" s="40"/>
      <c r="H15" s="40"/>
      <c r="I15" s="144" t="s">
        <v>30</v>
      </c>
      <c r="J15" s="135" t="s">
        <v>31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32</v>
      </c>
      <c r="E17" s="40"/>
      <c r="F17" s="40"/>
      <c r="G17" s="40"/>
      <c r="H17" s="40"/>
      <c r="I17" s="144" t="s">
        <v>27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30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34</v>
      </c>
      <c r="E20" s="40"/>
      <c r="F20" s="40"/>
      <c r="G20" s="40"/>
      <c r="H20" s="40"/>
      <c r="I20" s="144" t="s">
        <v>27</v>
      </c>
      <c r="J20" s="135" t="s">
        <v>35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36</v>
      </c>
      <c r="F21" s="40"/>
      <c r="G21" s="40"/>
      <c r="H21" s="40"/>
      <c r="I21" s="144" t="s">
        <v>30</v>
      </c>
      <c r="J21" s="135" t="s">
        <v>37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4" t="s">
        <v>27</v>
      </c>
      <c r="J23" s="135" t="s">
        <v>31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40</v>
      </c>
      <c r="F24" s="40"/>
      <c r="G24" s="40"/>
      <c r="H24" s="40"/>
      <c r="I24" s="144" t="s">
        <v>30</v>
      </c>
      <c r="J24" s="135" t="s">
        <v>31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31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ROUND((SUM(BE86:BE199)),  2)</f>
        <v>0</v>
      </c>
      <c r="G33" s="40"/>
      <c r="H33" s="40"/>
      <c r="I33" s="159">
        <v>0.20999999999999999</v>
      </c>
      <c r="J33" s="158">
        <f>ROUND(((SUM(BE86:BE199))*I33),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ROUND((SUM(BF86:BF199)),  2)</f>
        <v>0</v>
      </c>
      <c r="G34" s="40"/>
      <c r="H34" s="40"/>
      <c r="I34" s="159">
        <v>0.12</v>
      </c>
      <c r="J34" s="158">
        <f>ROUND(((SUM(BF86:BF199))*I34),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ROUND((SUM(BG86:BG199)),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ROUND((SUM(BH86:BH199)),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ROUND((SUM(BI86:BI199)),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komunikace p.p.č. 1683 – propoj mezi ul. Pletařská a ul. T. G. Masaryka ve Varnsdorfu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2 - Kanalizace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k.u. Varnsdorf</v>
      </c>
      <c r="G52" s="42"/>
      <c r="H52" s="42"/>
      <c r="I52" s="34" t="s">
        <v>24</v>
      </c>
      <c r="J52" s="74" t="str">
        <f>IF(J12="","",J12)</f>
        <v>10. 6. 2024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Město Varnsdorf</v>
      </c>
      <c r="G54" s="42"/>
      <c r="H54" s="42"/>
      <c r="I54" s="34" t="s">
        <v>34</v>
      </c>
      <c r="J54" s="38" t="str">
        <f>E21</f>
        <v xml:space="preserve">ProProjekt s.r.o.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Martin Rousek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107</v>
      </c>
      <c r="D57" s="173"/>
      <c r="E57" s="173"/>
      <c r="F57" s="173"/>
      <c r="G57" s="173"/>
      <c r="H57" s="173"/>
      <c r="I57" s="173"/>
      <c r="J57" s="174" t="s">
        <v>108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6"/>
      <c r="C60" s="177"/>
      <c r="D60" s="178" t="s">
        <v>195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196</v>
      </c>
      <c r="E61" s="184"/>
      <c r="F61" s="184"/>
      <c r="G61" s="184"/>
      <c r="H61" s="184"/>
      <c r="I61" s="184"/>
      <c r="J61" s="185">
        <f>J88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197</v>
      </c>
      <c r="E62" s="184"/>
      <c r="F62" s="184"/>
      <c r="G62" s="184"/>
      <c r="H62" s="184"/>
      <c r="I62" s="184"/>
      <c r="J62" s="185">
        <f>J129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740</v>
      </c>
      <c r="E63" s="184"/>
      <c r="F63" s="184"/>
      <c r="G63" s="184"/>
      <c r="H63" s="184"/>
      <c r="I63" s="184"/>
      <c r="J63" s="185">
        <f>J133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741</v>
      </c>
      <c r="E64" s="184"/>
      <c r="F64" s="184"/>
      <c r="G64" s="184"/>
      <c r="H64" s="184"/>
      <c r="I64" s="184"/>
      <c r="J64" s="185">
        <f>J142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200</v>
      </c>
      <c r="E65" s="184"/>
      <c r="F65" s="184"/>
      <c r="G65" s="184"/>
      <c r="H65" s="184"/>
      <c r="I65" s="184"/>
      <c r="J65" s="185">
        <f>J187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201</v>
      </c>
      <c r="E66" s="184"/>
      <c r="F66" s="184"/>
      <c r="G66" s="184"/>
      <c r="H66" s="184"/>
      <c r="I66" s="184"/>
      <c r="J66" s="185">
        <f>J197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Oprava komunikace p.p.č. 1683 – propoj mezi ul. Pletařská a ul. T. G. Masaryka ve Varnsdorfu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104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2 - Kanalizace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k.u. Varnsdorf</v>
      </c>
      <c r="G80" s="42"/>
      <c r="H80" s="42"/>
      <c r="I80" s="34" t="s">
        <v>24</v>
      </c>
      <c r="J80" s="74" t="str">
        <f>IF(J12="","",J12)</f>
        <v>10. 6. 2024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Město Varnsdorf</v>
      </c>
      <c r="G82" s="42"/>
      <c r="H82" s="42"/>
      <c r="I82" s="34" t="s">
        <v>34</v>
      </c>
      <c r="J82" s="38" t="str">
        <f>E21</f>
        <v xml:space="preserve">ProProjekt s.r.o.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Martin Rousek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117</v>
      </c>
      <c r="D85" s="190" t="s">
        <v>62</v>
      </c>
      <c r="E85" s="190" t="s">
        <v>58</v>
      </c>
      <c r="F85" s="190" t="s">
        <v>59</v>
      </c>
      <c r="G85" s="190" t="s">
        <v>118</v>
      </c>
      <c r="H85" s="190" t="s">
        <v>119</v>
      </c>
      <c r="I85" s="190" t="s">
        <v>120</v>
      </c>
      <c r="J85" s="190" t="s">
        <v>108</v>
      </c>
      <c r="K85" s="191" t="s">
        <v>121</v>
      </c>
      <c r="L85" s="192"/>
      <c r="M85" s="94" t="s">
        <v>31</v>
      </c>
      <c r="N85" s="95" t="s">
        <v>47</v>
      </c>
      <c r="O85" s="95" t="s">
        <v>122</v>
      </c>
      <c r="P85" s="95" t="s">
        <v>123</v>
      </c>
      <c r="Q85" s="95" t="s">
        <v>124</v>
      </c>
      <c r="R85" s="95" t="s">
        <v>125</v>
      </c>
      <c r="S85" s="95" t="s">
        <v>126</v>
      </c>
      <c r="T85" s="96" t="s">
        <v>127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128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3.0344989300000007</v>
      </c>
      <c r="S86" s="98"/>
      <c r="T86" s="196">
        <f>T87</f>
        <v>1.5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109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76</v>
      </c>
      <c r="E87" s="201" t="s">
        <v>206</v>
      </c>
      <c r="F87" s="201" t="s">
        <v>207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P88+P129+P133+P142+P187+P197</f>
        <v>0</v>
      </c>
      <c r="Q87" s="206"/>
      <c r="R87" s="207">
        <f>R88+R129+R133+R142+R187+R197</f>
        <v>3.0344989300000007</v>
      </c>
      <c r="S87" s="206"/>
      <c r="T87" s="208">
        <f>T88+T129+T133+T142+T187+T197</f>
        <v>1.5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85</v>
      </c>
      <c r="AT87" s="210" t="s">
        <v>76</v>
      </c>
      <c r="AU87" s="210" t="s">
        <v>77</v>
      </c>
      <c r="AY87" s="209" t="s">
        <v>132</v>
      </c>
      <c r="BK87" s="211">
        <f>BK88+BK129+BK133+BK142+BK187+BK197</f>
        <v>0</v>
      </c>
    </row>
    <row r="88" s="12" customFormat="1" ht="22.8" customHeight="1">
      <c r="A88" s="12"/>
      <c r="B88" s="198"/>
      <c r="C88" s="199"/>
      <c r="D88" s="200" t="s">
        <v>76</v>
      </c>
      <c r="E88" s="212" t="s">
        <v>85</v>
      </c>
      <c r="F88" s="212" t="s">
        <v>208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SUM(P89:P128)</f>
        <v>0</v>
      </c>
      <c r="Q88" s="206"/>
      <c r="R88" s="207">
        <f>SUM(R89:R128)</f>
        <v>0.036892800000000003</v>
      </c>
      <c r="S88" s="206"/>
      <c r="T88" s="208">
        <f>SUM(T89:T128)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85</v>
      </c>
      <c r="AT88" s="210" t="s">
        <v>76</v>
      </c>
      <c r="AU88" s="210" t="s">
        <v>85</v>
      </c>
      <c r="AY88" s="209" t="s">
        <v>132</v>
      </c>
      <c r="BK88" s="211">
        <f>SUM(BK89:BK128)</f>
        <v>0</v>
      </c>
    </row>
    <row r="89" s="2" customFormat="1" ht="24.15" customHeight="1">
      <c r="A89" s="40"/>
      <c r="B89" s="41"/>
      <c r="C89" s="214" t="s">
        <v>85</v>
      </c>
      <c r="D89" s="214" t="s">
        <v>135</v>
      </c>
      <c r="E89" s="215" t="s">
        <v>742</v>
      </c>
      <c r="F89" s="216" t="s">
        <v>743</v>
      </c>
      <c r="G89" s="217" t="s">
        <v>272</v>
      </c>
      <c r="H89" s="218">
        <v>14.4</v>
      </c>
      <c r="I89" s="219"/>
      <c r="J89" s="220">
        <f>ROUND(I89*H89,2)</f>
        <v>0</v>
      </c>
      <c r="K89" s="216" t="s">
        <v>139</v>
      </c>
      <c r="L89" s="46"/>
      <c r="M89" s="221" t="s">
        <v>31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153</v>
      </c>
      <c r="AT89" s="225" t="s">
        <v>135</v>
      </c>
      <c r="AU89" s="225" t="s">
        <v>87</v>
      </c>
      <c r="AY89" s="19" t="s">
        <v>132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85</v>
      </c>
      <c r="BK89" s="226">
        <f>ROUND(I89*H89,2)</f>
        <v>0</v>
      </c>
      <c r="BL89" s="19" t="s">
        <v>153</v>
      </c>
      <c r="BM89" s="225" t="s">
        <v>744</v>
      </c>
    </row>
    <row r="90" s="2" customFormat="1">
      <c r="A90" s="40"/>
      <c r="B90" s="41"/>
      <c r="C90" s="42"/>
      <c r="D90" s="227" t="s">
        <v>142</v>
      </c>
      <c r="E90" s="42"/>
      <c r="F90" s="228" t="s">
        <v>745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142</v>
      </c>
      <c r="AU90" s="19" t="s">
        <v>87</v>
      </c>
    </row>
    <row r="91" s="13" customFormat="1">
      <c r="A91" s="13"/>
      <c r="B91" s="236"/>
      <c r="C91" s="237"/>
      <c r="D91" s="238" t="s">
        <v>214</v>
      </c>
      <c r="E91" s="239" t="s">
        <v>31</v>
      </c>
      <c r="F91" s="240" t="s">
        <v>746</v>
      </c>
      <c r="G91" s="237"/>
      <c r="H91" s="241">
        <v>14.4</v>
      </c>
      <c r="I91" s="242"/>
      <c r="J91" s="237"/>
      <c r="K91" s="237"/>
      <c r="L91" s="243"/>
      <c r="M91" s="244"/>
      <c r="N91" s="245"/>
      <c r="O91" s="245"/>
      <c r="P91" s="245"/>
      <c r="Q91" s="245"/>
      <c r="R91" s="245"/>
      <c r="S91" s="245"/>
      <c r="T91" s="24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7" t="s">
        <v>214</v>
      </c>
      <c r="AU91" s="247" t="s">
        <v>87</v>
      </c>
      <c r="AV91" s="13" t="s">
        <v>87</v>
      </c>
      <c r="AW91" s="13" t="s">
        <v>38</v>
      </c>
      <c r="AX91" s="13" t="s">
        <v>85</v>
      </c>
      <c r="AY91" s="247" t="s">
        <v>132</v>
      </c>
    </row>
    <row r="92" s="2" customFormat="1" ht="16.5" customHeight="1">
      <c r="A92" s="40"/>
      <c r="B92" s="41"/>
      <c r="C92" s="214" t="s">
        <v>87</v>
      </c>
      <c r="D92" s="214" t="s">
        <v>135</v>
      </c>
      <c r="E92" s="215" t="s">
        <v>747</v>
      </c>
      <c r="F92" s="216" t="s">
        <v>748</v>
      </c>
      <c r="G92" s="217" t="s">
        <v>272</v>
      </c>
      <c r="H92" s="218">
        <v>2.7000000000000002</v>
      </c>
      <c r="I92" s="219"/>
      <c r="J92" s="220">
        <f>ROUND(I92*H92,2)</f>
        <v>0</v>
      </c>
      <c r="K92" s="216" t="s">
        <v>139</v>
      </c>
      <c r="L92" s="46"/>
      <c r="M92" s="221" t="s">
        <v>31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153</v>
      </c>
      <c r="AT92" s="225" t="s">
        <v>135</v>
      </c>
      <c r="AU92" s="225" t="s">
        <v>87</v>
      </c>
      <c r="AY92" s="19" t="s">
        <v>132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85</v>
      </c>
      <c r="BK92" s="226">
        <f>ROUND(I92*H92,2)</f>
        <v>0</v>
      </c>
      <c r="BL92" s="19" t="s">
        <v>153</v>
      </c>
      <c r="BM92" s="225" t="s">
        <v>749</v>
      </c>
    </row>
    <row r="93" s="2" customFormat="1">
      <c r="A93" s="40"/>
      <c r="B93" s="41"/>
      <c r="C93" s="42"/>
      <c r="D93" s="227" t="s">
        <v>142</v>
      </c>
      <c r="E93" s="42"/>
      <c r="F93" s="228" t="s">
        <v>750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87</v>
      </c>
    </row>
    <row r="94" s="13" customFormat="1">
      <c r="A94" s="13"/>
      <c r="B94" s="236"/>
      <c r="C94" s="237"/>
      <c r="D94" s="238" t="s">
        <v>214</v>
      </c>
      <c r="E94" s="239" t="s">
        <v>31</v>
      </c>
      <c r="F94" s="240" t="s">
        <v>751</v>
      </c>
      <c r="G94" s="237"/>
      <c r="H94" s="241">
        <v>2.7000000000000002</v>
      </c>
      <c r="I94" s="242"/>
      <c r="J94" s="237"/>
      <c r="K94" s="237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214</v>
      </c>
      <c r="AU94" s="247" t="s">
        <v>87</v>
      </c>
      <c r="AV94" s="13" t="s">
        <v>87</v>
      </c>
      <c r="AW94" s="13" t="s">
        <v>38</v>
      </c>
      <c r="AX94" s="13" t="s">
        <v>85</v>
      </c>
      <c r="AY94" s="247" t="s">
        <v>132</v>
      </c>
    </row>
    <row r="95" s="2" customFormat="1" ht="21.75" customHeight="1">
      <c r="A95" s="40"/>
      <c r="B95" s="41"/>
      <c r="C95" s="214" t="s">
        <v>148</v>
      </c>
      <c r="D95" s="214" t="s">
        <v>135</v>
      </c>
      <c r="E95" s="215" t="s">
        <v>752</v>
      </c>
      <c r="F95" s="216" t="s">
        <v>753</v>
      </c>
      <c r="G95" s="217" t="s">
        <v>211</v>
      </c>
      <c r="H95" s="218">
        <v>43.920000000000002</v>
      </c>
      <c r="I95" s="219"/>
      <c r="J95" s="220">
        <f>ROUND(I95*H95,2)</f>
        <v>0</v>
      </c>
      <c r="K95" s="216" t="s">
        <v>139</v>
      </c>
      <c r="L95" s="46"/>
      <c r="M95" s="221" t="s">
        <v>31</v>
      </c>
      <c r="N95" s="222" t="s">
        <v>48</v>
      </c>
      <c r="O95" s="86"/>
      <c r="P95" s="223">
        <f>O95*H95</f>
        <v>0</v>
      </c>
      <c r="Q95" s="223">
        <v>0.00084000000000000003</v>
      </c>
      <c r="R95" s="223">
        <f>Q95*H95</f>
        <v>0.036892800000000003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153</v>
      </c>
      <c r="AT95" s="225" t="s">
        <v>135</v>
      </c>
      <c r="AU95" s="225" t="s">
        <v>87</v>
      </c>
      <c r="AY95" s="19" t="s">
        <v>132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85</v>
      </c>
      <c r="BK95" s="226">
        <f>ROUND(I95*H95,2)</f>
        <v>0</v>
      </c>
      <c r="BL95" s="19" t="s">
        <v>153</v>
      </c>
      <c r="BM95" s="225" t="s">
        <v>754</v>
      </c>
    </row>
    <row r="96" s="2" customFormat="1">
      <c r="A96" s="40"/>
      <c r="B96" s="41"/>
      <c r="C96" s="42"/>
      <c r="D96" s="227" t="s">
        <v>142</v>
      </c>
      <c r="E96" s="42"/>
      <c r="F96" s="228" t="s">
        <v>755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87</v>
      </c>
    </row>
    <row r="97" s="13" customFormat="1">
      <c r="A97" s="13"/>
      <c r="B97" s="236"/>
      <c r="C97" s="237"/>
      <c r="D97" s="238" t="s">
        <v>214</v>
      </c>
      <c r="E97" s="239" t="s">
        <v>31</v>
      </c>
      <c r="F97" s="240" t="s">
        <v>756</v>
      </c>
      <c r="G97" s="237"/>
      <c r="H97" s="241">
        <v>37.920000000000002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214</v>
      </c>
      <c r="AU97" s="247" t="s">
        <v>87</v>
      </c>
      <c r="AV97" s="13" t="s">
        <v>87</v>
      </c>
      <c r="AW97" s="13" t="s">
        <v>38</v>
      </c>
      <c r="AX97" s="13" t="s">
        <v>77</v>
      </c>
      <c r="AY97" s="247" t="s">
        <v>132</v>
      </c>
    </row>
    <row r="98" s="13" customFormat="1">
      <c r="A98" s="13"/>
      <c r="B98" s="236"/>
      <c r="C98" s="237"/>
      <c r="D98" s="238" t="s">
        <v>214</v>
      </c>
      <c r="E98" s="239" t="s">
        <v>31</v>
      </c>
      <c r="F98" s="240" t="s">
        <v>757</v>
      </c>
      <c r="G98" s="237"/>
      <c r="H98" s="241">
        <v>6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214</v>
      </c>
      <c r="AU98" s="247" t="s">
        <v>87</v>
      </c>
      <c r="AV98" s="13" t="s">
        <v>87</v>
      </c>
      <c r="AW98" s="13" t="s">
        <v>38</v>
      </c>
      <c r="AX98" s="13" t="s">
        <v>77</v>
      </c>
      <c r="AY98" s="247" t="s">
        <v>132</v>
      </c>
    </row>
    <row r="99" s="14" customFormat="1">
      <c r="A99" s="14"/>
      <c r="B99" s="248"/>
      <c r="C99" s="249"/>
      <c r="D99" s="238" t="s">
        <v>214</v>
      </c>
      <c r="E99" s="250" t="s">
        <v>31</v>
      </c>
      <c r="F99" s="251" t="s">
        <v>238</v>
      </c>
      <c r="G99" s="249"/>
      <c r="H99" s="252">
        <v>43.920000000000002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8" t="s">
        <v>214</v>
      </c>
      <c r="AU99" s="258" t="s">
        <v>87</v>
      </c>
      <c r="AV99" s="14" t="s">
        <v>153</v>
      </c>
      <c r="AW99" s="14" t="s">
        <v>38</v>
      </c>
      <c r="AX99" s="14" t="s">
        <v>85</v>
      </c>
      <c r="AY99" s="258" t="s">
        <v>132</v>
      </c>
    </row>
    <row r="100" s="2" customFormat="1" ht="24.15" customHeight="1">
      <c r="A100" s="40"/>
      <c r="B100" s="41"/>
      <c r="C100" s="214" t="s">
        <v>153</v>
      </c>
      <c r="D100" s="214" t="s">
        <v>135</v>
      </c>
      <c r="E100" s="215" t="s">
        <v>758</v>
      </c>
      <c r="F100" s="216" t="s">
        <v>759</v>
      </c>
      <c r="G100" s="217" t="s">
        <v>211</v>
      </c>
      <c r="H100" s="218">
        <v>43.920000000000002</v>
      </c>
      <c r="I100" s="219"/>
      <c r="J100" s="220">
        <f>ROUND(I100*H100,2)</f>
        <v>0</v>
      </c>
      <c r="K100" s="216" t="s">
        <v>139</v>
      </c>
      <c r="L100" s="46"/>
      <c r="M100" s="221" t="s">
        <v>31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153</v>
      </c>
      <c r="AT100" s="225" t="s">
        <v>135</v>
      </c>
      <c r="AU100" s="225" t="s">
        <v>87</v>
      </c>
      <c r="AY100" s="19" t="s">
        <v>132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85</v>
      </c>
      <c r="BK100" s="226">
        <f>ROUND(I100*H100,2)</f>
        <v>0</v>
      </c>
      <c r="BL100" s="19" t="s">
        <v>153</v>
      </c>
      <c r="BM100" s="225" t="s">
        <v>760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761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87</v>
      </c>
    </row>
    <row r="102" s="2" customFormat="1" ht="37.8" customHeight="1">
      <c r="A102" s="40"/>
      <c r="B102" s="41"/>
      <c r="C102" s="214" t="s">
        <v>131</v>
      </c>
      <c r="D102" s="214" t="s">
        <v>135</v>
      </c>
      <c r="E102" s="215" t="s">
        <v>281</v>
      </c>
      <c r="F102" s="216" t="s">
        <v>282</v>
      </c>
      <c r="G102" s="217" t="s">
        <v>272</v>
      </c>
      <c r="H102" s="218">
        <v>17.125</v>
      </c>
      <c r="I102" s="219"/>
      <c r="J102" s="220">
        <f>ROUND(I102*H102,2)</f>
        <v>0</v>
      </c>
      <c r="K102" s="216" t="s">
        <v>139</v>
      </c>
      <c r="L102" s="46"/>
      <c r="M102" s="221" t="s">
        <v>31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135</v>
      </c>
      <c r="AU102" s="225" t="s">
        <v>87</v>
      </c>
      <c r="AY102" s="19" t="s">
        <v>132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85</v>
      </c>
      <c r="BK102" s="226">
        <f>ROUND(I102*H102,2)</f>
        <v>0</v>
      </c>
      <c r="BL102" s="19" t="s">
        <v>153</v>
      </c>
      <c r="BM102" s="225" t="s">
        <v>762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284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87</v>
      </c>
    </row>
    <row r="104" s="13" customFormat="1">
      <c r="A104" s="13"/>
      <c r="B104" s="236"/>
      <c r="C104" s="237"/>
      <c r="D104" s="238" t="s">
        <v>214</v>
      </c>
      <c r="E104" s="239" t="s">
        <v>31</v>
      </c>
      <c r="F104" s="240" t="s">
        <v>763</v>
      </c>
      <c r="G104" s="237"/>
      <c r="H104" s="241">
        <v>17.125</v>
      </c>
      <c r="I104" s="242"/>
      <c r="J104" s="237"/>
      <c r="K104" s="237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214</v>
      </c>
      <c r="AU104" s="247" t="s">
        <v>87</v>
      </c>
      <c r="AV104" s="13" t="s">
        <v>87</v>
      </c>
      <c r="AW104" s="13" t="s">
        <v>38</v>
      </c>
      <c r="AX104" s="13" t="s">
        <v>85</v>
      </c>
      <c r="AY104" s="247" t="s">
        <v>132</v>
      </c>
    </row>
    <row r="105" s="2" customFormat="1" ht="37.8" customHeight="1">
      <c r="A105" s="40"/>
      <c r="B105" s="41"/>
      <c r="C105" s="214" t="s">
        <v>165</v>
      </c>
      <c r="D105" s="214" t="s">
        <v>135</v>
      </c>
      <c r="E105" s="215" t="s">
        <v>287</v>
      </c>
      <c r="F105" s="216" t="s">
        <v>288</v>
      </c>
      <c r="G105" s="217" t="s">
        <v>272</v>
      </c>
      <c r="H105" s="218">
        <v>17.100000000000001</v>
      </c>
      <c r="I105" s="219"/>
      <c r="J105" s="220">
        <f>ROUND(I105*H105,2)</f>
        <v>0</v>
      </c>
      <c r="K105" s="216" t="s">
        <v>139</v>
      </c>
      <c r="L105" s="46"/>
      <c r="M105" s="221" t="s">
        <v>31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135</v>
      </c>
      <c r="AU105" s="225" t="s">
        <v>87</v>
      </c>
      <c r="AY105" s="19" t="s">
        <v>132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85</v>
      </c>
      <c r="BK105" s="226">
        <f>ROUND(I105*H105,2)</f>
        <v>0</v>
      </c>
      <c r="BL105" s="19" t="s">
        <v>153</v>
      </c>
      <c r="BM105" s="225" t="s">
        <v>764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290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87</v>
      </c>
    </row>
    <row r="107" s="13" customFormat="1">
      <c r="A107" s="13"/>
      <c r="B107" s="236"/>
      <c r="C107" s="237"/>
      <c r="D107" s="238" t="s">
        <v>214</v>
      </c>
      <c r="E107" s="239" t="s">
        <v>31</v>
      </c>
      <c r="F107" s="240" t="s">
        <v>765</v>
      </c>
      <c r="G107" s="237"/>
      <c r="H107" s="241">
        <v>17.100000000000001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214</v>
      </c>
      <c r="AU107" s="247" t="s">
        <v>87</v>
      </c>
      <c r="AV107" s="13" t="s">
        <v>87</v>
      </c>
      <c r="AW107" s="13" t="s">
        <v>38</v>
      </c>
      <c r="AX107" s="13" t="s">
        <v>85</v>
      </c>
      <c r="AY107" s="247" t="s">
        <v>132</v>
      </c>
    </row>
    <row r="108" s="2" customFormat="1" ht="37.8" customHeight="1">
      <c r="A108" s="40"/>
      <c r="B108" s="41"/>
      <c r="C108" s="214" t="s">
        <v>169</v>
      </c>
      <c r="D108" s="214" t="s">
        <v>135</v>
      </c>
      <c r="E108" s="215" t="s">
        <v>293</v>
      </c>
      <c r="F108" s="216" t="s">
        <v>294</v>
      </c>
      <c r="G108" s="217" t="s">
        <v>272</v>
      </c>
      <c r="H108" s="218">
        <v>513</v>
      </c>
      <c r="I108" s="219"/>
      <c r="J108" s="220">
        <f>ROUND(I108*H108,2)</f>
        <v>0</v>
      </c>
      <c r="K108" s="216" t="s">
        <v>139</v>
      </c>
      <c r="L108" s="46"/>
      <c r="M108" s="221" t="s">
        <v>31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153</v>
      </c>
      <c r="AT108" s="225" t="s">
        <v>135</v>
      </c>
      <c r="AU108" s="225" t="s">
        <v>87</v>
      </c>
      <c r="AY108" s="19" t="s">
        <v>132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85</v>
      </c>
      <c r="BK108" s="226">
        <f>ROUND(I108*H108,2)</f>
        <v>0</v>
      </c>
      <c r="BL108" s="19" t="s">
        <v>153</v>
      </c>
      <c r="BM108" s="225" t="s">
        <v>766</v>
      </c>
    </row>
    <row r="109" s="2" customFormat="1">
      <c r="A109" s="40"/>
      <c r="B109" s="41"/>
      <c r="C109" s="42"/>
      <c r="D109" s="227" t="s">
        <v>142</v>
      </c>
      <c r="E109" s="42"/>
      <c r="F109" s="228" t="s">
        <v>296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87</v>
      </c>
    </row>
    <row r="110" s="13" customFormat="1">
      <c r="A110" s="13"/>
      <c r="B110" s="236"/>
      <c r="C110" s="237"/>
      <c r="D110" s="238" t="s">
        <v>214</v>
      </c>
      <c r="E110" s="237"/>
      <c r="F110" s="240" t="s">
        <v>767</v>
      </c>
      <c r="G110" s="237"/>
      <c r="H110" s="241">
        <v>513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214</v>
      </c>
      <c r="AU110" s="247" t="s">
        <v>87</v>
      </c>
      <c r="AV110" s="13" t="s">
        <v>87</v>
      </c>
      <c r="AW110" s="13" t="s">
        <v>4</v>
      </c>
      <c r="AX110" s="13" t="s">
        <v>85</v>
      </c>
      <c r="AY110" s="247" t="s">
        <v>132</v>
      </c>
    </row>
    <row r="111" s="2" customFormat="1" ht="24.15" customHeight="1">
      <c r="A111" s="40"/>
      <c r="B111" s="41"/>
      <c r="C111" s="214" t="s">
        <v>173</v>
      </c>
      <c r="D111" s="214" t="s">
        <v>135</v>
      </c>
      <c r="E111" s="215" t="s">
        <v>299</v>
      </c>
      <c r="F111" s="216" t="s">
        <v>300</v>
      </c>
      <c r="G111" s="217" t="s">
        <v>272</v>
      </c>
      <c r="H111" s="218">
        <v>17.125</v>
      </c>
      <c r="I111" s="219"/>
      <c r="J111" s="220">
        <f>ROUND(I111*H111,2)</f>
        <v>0</v>
      </c>
      <c r="K111" s="216" t="s">
        <v>139</v>
      </c>
      <c r="L111" s="46"/>
      <c r="M111" s="221" t="s">
        <v>31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135</v>
      </c>
      <c r="AU111" s="225" t="s">
        <v>87</v>
      </c>
      <c r="AY111" s="19" t="s">
        <v>132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85</v>
      </c>
      <c r="BK111" s="226">
        <f>ROUND(I111*H111,2)</f>
        <v>0</v>
      </c>
      <c r="BL111" s="19" t="s">
        <v>153</v>
      </c>
      <c r="BM111" s="225" t="s">
        <v>768</v>
      </c>
    </row>
    <row r="112" s="2" customFormat="1">
      <c r="A112" s="40"/>
      <c r="B112" s="41"/>
      <c r="C112" s="42"/>
      <c r="D112" s="227" t="s">
        <v>142</v>
      </c>
      <c r="E112" s="42"/>
      <c r="F112" s="228" t="s">
        <v>302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87</v>
      </c>
    </row>
    <row r="113" s="13" customFormat="1">
      <c r="A113" s="13"/>
      <c r="B113" s="236"/>
      <c r="C113" s="237"/>
      <c r="D113" s="238" t="s">
        <v>214</v>
      </c>
      <c r="E113" s="239" t="s">
        <v>31</v>
      </c>
      <c r="F113" s="240" t="s">
        <v>763</v>
      </c>
      <c r="G113" s="237"/>
      <c r="H113" s="241">
        <v>17.125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214</v>
      </c>
      <c r="AU113" s="247" t="s">
        <v>87</v>
      </c>
      <c r="AV113" s="13" t="s">
        <v>87</v>
      </c>
      <c r="AW113" s="13" t="s">
        <v>38</v>
      </c>
      <c r="AX113" s="13" t="s">
        <v>85</v>
      </c>
      <c r="AY113" s="247" t="s">
        <v>132</v>
      </c>
    </row>
    <row r="114" s="2" customFormat="1" ht="24.15" customHeight="1">
      <c r="A114" s="40"/>
      <c r="B114" s="41"/>
      <c r="C114" s="214" t="s">
        <v>180</v>
      </c>
      <c r="D114" s="214" t="s">
        <v>135</v>
      </c>
      <c r="E114" s="215" t="s">
        <v>321</v>
      </c>
      <c r="F114" s="216" t="s">
        <v>322</v>
      </c>
      <c r="G114" s="217" t="s">
        <v>317</v>
      </c>
      <c r="H114" s="218">
        <v>34.200000000000003</v>
      </c>
      <c r="I114" s="219"/>
      <c r="J114" s="220">
        <f>ROUND(I114*H114,2)</f>
        <v>0</v>
      </c>
      <c r="K114" s="216" t="s">
        <v>139</v>
      </c>
      <c r="L114" s="46"/>
      <c r="M114" s="221" t="s">
        <v>31</v>
      </c>
      <c r="N114" s="222" t="s">
        <v>48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135</v>
      </c>
      <c r="AU114" s="225" t="s">
        <v>87</v>
      </c>
      <c r="AY114" s="19" t="s">
        <v>132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85</v>
      </c>
      <c r="BK114" s="226">
        <f>ROUND(I114*H114,2)</f>
        <v>0</v>
      </c>
      <c r="BL114" s="19" t="s">
        <v>153</v>
      </c>
      <c r="BM114" s="225" t="s">
        <v>769</v>
      </c>
    </row>
    <row r="115" s="2" customFormat="1">
      <c r="A115" s="40"/>
      <c r="B115" s="41"/>
      <c r="C115" s="42"/>
      <c r="D115" s="227" t="s">
        <v>142</v>
      </c>
      <c r="E115" s="42"/>
      <c r="F115" s="228" t="s">
        <v>324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87</v>
      </c>
    </row>
    <row r="116" s="13" customFormat="1">
      <c r="A116" s="13"/>
      <c r="B116" s="236"/>
      <c r="C116" s="237"/>
      <c r="D116" s="238" t="s">
        <v>214</v>
      </c>
      <c r="E116" s="237"/>
      <c r="F116" s="240" t="s">
        <v>770</v>
      </c>
      <c r="G116" s="237"/>
      <c r="H116" s="241">
        <v>34.200000000000003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214</v>
      </c>
      <c r="AU116" s="247" t="s">
        <v>87</v>
      </c>
      <c r="AV116" s="13" t="s">
        <v>87</v>
      </c>
      <c r="AW116" s="13" t="s">
        <v>4</v>
      </c>
      <c r="AX116" s="13" t="s">
        <v>85</v>
      </c>
      <c r="AY116" s="247" t="s">
        <v>132</v>
      </c>
    </row>
    <row r="117" s="2" customFormat="1" ht="24.15" customHeight="1">
      <c r="A117" s="40"/>
      <c r="B117" s="41"/>
      <c r="C117" s="214" t="s">
        <v>187</v>
      </c>
      <c r="D117" s="214" t="s">
        <v>135</v>
      </c>
      <c r="E117" s="215" t="s">
        <v>771</v>
      </c>
      <c r="F117" s="216" t="s">
        <v>772</v>
      </c>
      <c r="G117" s="217" t="s">
        <v>272</v>
      </c>
      <c r="H117" s="218">
        <v>10.300000000000001</v>
      </c>
      <c r="I117" s="219"/>
      <c r="J117" s="220">
        <f>ROUND(I117*H117,2)</f>
        <v>0</v>
      </c>
      <c r="K117" s="216" t="s">
        <v>139</v>
      </c>
      <c r="L117" s="46"/>
      <c r="M117" s="221" t="s">
        <v>31</v>
      </c>
      <c r="N117" s="222" t="s">
        <v>48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153</v>
      </c>
      <c r="AT117" s="225" t="s">
        <v>135</v>
      </c>
      <c r="AU117" s="225" t="s">
        <v>87</v>
      </c>
      <c r="AY117" s="19" t="s">
        <v>132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85</v>
      </c>
      <c r="BK117" s="226">
        <f>ROUND(I117*H117,2)</f>
        <v>0</v>
      </c>
      <c r="BL117" s="19" t="s">
        <v>153</v>
      </c>
      <c r="BM117" s="225" t="s">
        <v>773</v>
      </c>
    </row>
    <row r="118" s="2" customFormat="1">
      <c r="A118" s="40"/>
      <c r="B118" s="41"/>
      <c r="C118" s="42"/>
      <c r="D118" s="227" t="s">
        <v>142</v>
      </c>
      <c r="E118" s="42"/>
      <c r="F118" s="228" t="s">
        <v>774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87</v>
      </c>
    </row>
    <row r="119" s="13" customFormat="1">
      <c r="A119" s="13"/>
      <c r="B119" s="236"/>
      <c r="C119" s="237"/>
      <c r="D119" s="238" t="s">
        <v>214</v>
      </c>
      <c r="E119" s="239" t="s">
        <v>31</v>
      </c>
      <c r="F119" s="240" t="s">
        <v>775</v>
      </c>
      <c r="G119" s="237"/>
      <c r="H119" s="241">
        <v>7.7999999999999998</v>
      </c>
      <c r="I119" s="242"/>
      <c r="J119" s="237"/>
      <c r="K119" s="237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214</v>
      </c>
      <c r="AU119" s="247" t="s">
        <v>87</v>
      </c>
      <c r="AV119" s="13" t="s">
        <v>87</v>
      </c>
      <c r="AW119" s="13" t="s">
        <v>38</v>
      </c>
      <c r="AX119" s="13" t="s">
        <v>77</v>
      </c>
      <c r="AY119" s="247" t="s">
        <v>132</v>
      </c>
    </row>
    <row r="120" s="13" customFormat="1">
      <c r="A120" s="13"/>
      <c r="B120" s="236"/>
      <c r="C120" s="237"/>
      <c r="D120" s="238" t="s">
        <v>214</v>
      </c>
      <c r="E120" s="239" t="s">
        <v>31</v>
      </c>
      <c r="F120" s="240" t="s">
        <v>776</v>
      </c>
      <c r="G120" s="237"/>
      <c r="H120" s="241">
        <v>2.5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214</v>
      </c>
      <c r="AU120" s="247" t="s">
        <v>87</v>
      </c>
      <c r="AV120" s="13" t="s">
        <v>87</v>
      </c>
      <c r="AW120" s="13" t="s">
        <v>38</v>
      </c>
      <c r="AX120" s="13" t="s">
        <v>77</v>
      </c>
      <c r="AY120" s="247" t="s">
        <v>132</v>
      </c>
    </row>
    <row r="121" s="14" customFormat="1">
      <c r="A121" s="14"/>
      <c r="B121" s="248"/>
      <c r="C121" s="249"/>
      <c r="D121" s="238" t="s">
        <v>214</v>
      </c>
      <c r="E121" s="250" t="s">
        <v>31</v>
      </c>
      <c r="F121" s="251" t="s">
        <v>238</v>
      </c>
      <c r="G121" s="249"/>
      <c r="H121" s="252">
        <v>10.300000000000001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8" t="s">
        <v>214</v>
      </c>
      <c r="AU121" s="258" t="s">
        <v>87</v>
      </c>
      <c r="AV121" s="14" t="s">
        <v>153</v>
      </c>
      <c r="AW121" s="14" t="s">
        <v>38</v>
      </c>
      <c r="AX121" s="14" t="s">
        <v>85</v>
      </c>
      <c r="AY121" s="258" t="s">
        <v>132</v>
      </c>
    </row>
    <row r="122" s="2" customFormat="1" ht="16.5" customHeight="1">
      <c r="A122" s="40"/>
      <c r="B122" s="41"/>
      <c r="C122" s="259" t="s">
        <v>264</v>
      </c>
      <c r="D122" s="259" t="s">
        <v>314</v>
      </c>
      <c r="E122" s="260" t="s">
        <v>315</v>
      </c>
      <c r="F122" s="261" t="s">
        <v>316</v>
      </c>
      <c r="G122" s="262" t="s">
        <v>317</v>
      </c>
      <c r="H122" s="263">
        <v>20.600000000000001</v>
      </c>
      <c r="I122" s="264"/>
      <c r="J122" s="265">
        <f>ROUND(I122*H122,2)</f>
        <v>0</v>
      </c>
      <c r="K122" s="261" t="s">
        <v>139</v>
      </c>
      <c r="L122" s="266"/>
      <c r="M122" s="267" t="s">
        <v>31</v>
      </c>
      <c r="N122" s="268" t="s">
        <v>48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173</v>
      </c>
      <c r="AT122" s="225" t="s">
        <v>314</v>
      </c>
      <c r="AU122" s="225" t="s">
        <v>87</v>
      </c>
      <c r="AY122" s="19" t="s">
        <v>132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85</v>
      </c>
      <c r="BK122" s="226">
        <f>ROUND(I122*H122,2)</f>
        <v>0</v>
      </c>
      <c r="BL122" s="19" t="s">
        <v>153</v>
      </c>
      <c r="BM122" s="225" t="s">
        <v>777</v>
      </c>
    </row>
    <row r="123" s="13" customFormat="1">
      <c r="A123" s="13"/>
      <c r="B123" s="236"/>
      <c r="C123" s="237"/>
      <c r="D123" s="238" t="s">
        <v>214</v>
      </c>
      <c r="E123" s="237"/>
      <c r="F123" s="240" t="s">
        <v>778</v>
      </c>
      <c r="G123" s="237"/>
      <c r="H123" s="241">
        <v>20.600000000000001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214</v>
      </c>
      <c r="AU123" s="247" t="s">
        <v>87</v>
      </c>
      <c r="AV123" s="13" t="s">
        <v>87</v>
      </c>
      <c r="AW123" s="13" t="s">
        <v>4</v>
      </c>
      <c r="AX123" s="13" t="s">
        <v>85</v>
      </c>
      <c r="AY123" s="247" t="s">
        <v>132</v>
      </c>
    </row>
    <row r="124" s="2" customFormat="1" ht="37.8" customHeight="1">
      <c r="A124" s="40"/>
      <c r="B124" s="41"/>
      <c r="C124" s="214" t="s">
        <v>8</v>
      </c>
      <c r="D124" s="214" t="s">
        <v>135</v>
      </c>
      <c r="E124" s="215" t="s">
        <v>779</v>
      </c>
      <c r="F124" s="216" t="s">
        <v>780</v>
      </c>
      <c r="G124" s="217" t="s">
        <v>272</v>
      </c>
      <c r="H124" s="218">
        <v>5.4000000000000004</v>
      </c>
      <c r="I124" s="219"/>
      <c r="J124" s="220">
        <f>ROUND(I124*H124,2)</f>
        <v>0</v>
      </c>
      <c r="K124" s="216" t="s">
        <v>139</v>
      </c>
      <c r="L124" s="46"/>
      <c r="M124" s="221" t="s">
        <v>31</v>
      </c>
      <c r="N124" s="222" t="s">
        <v>48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153</v>
      </c>
      <c r="AT124" s="225" t="s">
        <v>135</v>
      </c>
      <c r="AU124" s="225" t="s">
        <v>87</v>
      </c>
      <c r="AY124" s="19" t="s">
        <v>132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85</v>
      </c>
      <c r="BK124" s="226">
        <f>ROUND(I124*H124,2)</f>
        <v>0</v>
      </c>
      <c r="BL124" s="19" t="s">
        <v>153</v>
      </c>
      <c r="BM124" s="225" t="s">
        <v>781</v>
      </c>
    </row>
    <row r="125" s="2" customFormat="1">
      <c r="A125" s="40"/>
      <c r="B125" s="41"/>
      <c r="C125" s="42"/>
      <c r="D125" s="227" t="s">
        <v>142</v>
      </c>
      <c r="E125" s="42"/>
      <c r="F125" s="228" t="s">
        <v>782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87</v>
      </c>
    </row>
    <row r="126" s="13" customFormat="1">
      <c r="A126" s="13"/>
      <c r="B126" s="236"/>
      <c r="C126" s="237"/>
      <c r="D126" s="238" t="s">
        <v>214</v>
      </c>
      <c r="E126" s="239" t="s">
        <v>31</v>
      </c>
      <c r="F126" s="240" t="s">
        <v>783</v>
      </c>
      <c r="G126" s="237"/>
      <c r="H126" s="241">
        <v>5.4000000000000004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214</v>
      </c>
      <c r="AU126" s="247" t="s">
        <v>87</v>
      </c>
      <c r="AV126" s="13" t="s">
        <v>87</v>
      </c>
      <c r="AW126" s="13" t="s">
        <v>38</v>
      </c>
      <c r="AX126" s="13" t="s">
        <v>85</v>
      </c>
      <c r="AY126" s="247" t="s">
        <v>132</v>
      </c>
    </row>
    <row r="127" s="2" customFormat="1" ht="16.5" customHeight="1">
      <c r="A127" s="40"/>
      <c r="B127" s="41"/>
      <c r="C127" s="259" t="s">
        <v>280</v>
      </c>
      <c r="D127" s="259" t="s">
        <v>314</v>
      </c>
      <c r="E127" s="260" t="s">
        <v>784</v>
      </c>
      <c r="F127" s="261" t="s">
        <v>785</v>
      </c>
      <c r="G127" s="262" t="s">
        <v>317</v>
      </c>
      <c r="H127" s="263">
        <v>10.800000000000001</v>
      </c>
      <c r="I127" s="264"/>
      <c r="J127" s="265">
        <f>ROUND(I127*H127,2)</f>
        <v>0</v>
      </c>
      <c r="K127" s="261" t="s">
        <v>139</v>
      </c>
      <c r="L127" s="266"/>
      <c r="M127" s="267" t="s">
        <v>31</v>
      </c>
      <c r="N127" s="268" t="s">
        <v>48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173</v>
      </c>
      <c r="AT127" s="225" t="s">
        <v>314</v>
      </c>
      <c r="AU127" s="225" t="s">
        <v>87</v>
      </c>
      <c r="AY127" s="19" t="s">
        <v>132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85</v>
      </c>
      <c r="BK127" s="226">
        <f>ROUND(I127*H127,2)</f>
        <v>0</v>
      </c>
      <c r="BL127" s="19" t="s">
        <v>153</v>
      </c>
      <c r="BM127" s="225" t="s">
        <v>786</v>
      </c>
    </row>
    <row r="128" s="13" customFormat="1">
      <c r="A128" s="13"/>
      <c r="B128" s="236"/>
      <c r="C128" s="237"/>
      <c r="D128" s="238" t="s">
        <v>214</v>
      </c>
      <c r="E128" s="237"/>
      <c r="F128" s="240" t="s">
        <v>787</v>
      </c>
      <c r="G128" s="237"/>
      <c r="H128" s="241">
        <v>10.800000000000001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214</v>
      </c>
      <c r="AU128" s="247" t="s">
        <v>87</v>
      </c>
      <c r="AV128" s="13" t="s">
        <v>87</v>
      </c>
      <c r="AW128" s="13" t="s">
        <v>4</v>
      </c>
      <c r="AX128" s="13" t="s">
        <v>85</v>
      </c>
      <c r="AY128" s="247" t="s">
        <v>132</v>
      </c>
    </row>
    <row r="129" s="12" customFormat="1" ht="22.8" customHeight="1">
      <c r="A129" s="12"/>
      <c r="B129" s="198"/>
      <c r="C129" s="199"/>
      <c r="D129" s="200" t="s">
        <v>76</v>
      </c>
      <c r="E129" s="212" t="s">
        <v>148</v>
      </c>
      <c r="F129" s="212" t="s">
        <v>352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SUM(P130:P132)</f>
        <v>0</v>
      </c>
      <c r="Q129" s="206"/>
      <c r="R129" s="207">
        <f>SUM(R130:R132)</f>
        <v>0</v>
      </c>
      <c r="S129" s="206"/>
      <c r="T129" s="208">
        <f>SUM(T130:T132)</f>
        <v>1.1000000000000001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85</v>
      </c>
      <c r="AT129" s="210" t="s">
        <v>76</v>
      </c>
      <c r="AU129" s="210" t="s">
        <v>85</v>
      </c>
      <c r="AY129" s="209" t="s">
        <v>132</v>
      </c>
      <c r="BK129" s="211">
        <f>SUM(BK130:BK132)</f>
        <v>0</v>
      </c>
    </row>
    <row r="130" s="2" customFormat="1" ht="21.75" customHeight="1">
      <c r="A130" s="40"/>
      <c r="B130" s="41"/>
      <c r="C130" s="214" t="s">
        <v>286</v>
      </c>
      <c r="D130" s="214" t="s">
        <v>135</v>
      </c>
      <c r="E130" s="215" t="s">
        <v>788</v>
      </c>
      <c r="F130" s="216" t="s">
        <v>789</v>
      </c>
      <c r="G130" s="217" t="s">
        <v>272</v>
      </c>
      <c r="H130" s="218">
        <v>0.5</v>
      </c>
      <c r="I130" s="219"/>
      <c r="J130" s="220">
        <f>ROUND(I130*H130,2)</f>
        <v>0</v>
      </c>
      <c r="K130" s="216" t="s">
        <v>139</v>
      </c>
      <c r="L130" s="46"/>
      <c r="M130" s="221" t="s">
        <v>31</v>
      </c>
      <c r="N130" s="222" t="s">
        <v>48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2.2000000000000002</v>
      </c>
      <c r="T130" s="224">
        <f>S130*H130</f>
        <v>1.1000000000000001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153</v>
      </c>
      <c r="AT130" s="225" t="s">
        <v>135</v>
      </c>
      <c r="AU130" s="225" t="s">
        <v>87</v>
      </c>
      <c r="AY130" s="19" t="s">
        <v>132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85</v>
      </c>
      <c r="BK130" s="226">
        <f>ROUND(I130*H130,2)</f>
        <v>0</v>
      </c>
      <c r="BL130" s="19" t="s">
        <v>153</v>
      </c>
      <c r="BM130" s="225" t="s">
        <v>790</v>
      </c>
    </row>
    <row r="131" s="2" customFormat="1">
      <c r="A131" s="40"/>
      <c r="B131" s="41"/>
      <c r="C131" s="42"/>
      <c r="D131" s="227" t="s">
        <v>142</v>
      </c>
      <c r="E131" s="42"/>
      <c r="F131" s="228" t="s">
        <v>791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87</v>
      </c>
    </row>
    <row r="132" s="13" customFormat="1">
      <c r="A132" s="13"/>
      <c r="B132" s="236"/>
      <c r="C132" s="237"/>
      <c r="D132" s="238" t="s">
        <v>214</v>
      </c>
      <c r="E132" s="239" t="s">
        <v>31</v>
      </c>
      <c r="F132" s="240" t="s">
        <v>792</v>
      </c>
      <c r="G132" s="237"/>
      <c r="H132" s="241">
        <v>0.5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214</v>
      </c>
      <c r="AU132" s="247" t="s">
        <v>87</v>
      </c>
      <c r="AV132" s="13" t="s">
        <v>87</v>
      </c>
      <c r="AW132" s="13" t="s">
        <v>38</v>
      </c>
      <c r="AX132" s="13" t="s">
        <v>85</v>
      </c>
      <c r="AY132" s="247" t="s">
        <v>132</v>
      </c>
    </row>
    <row r="133" s="12" customFormat="1" ht="22.8" customHeight="1">
      <c r="A133" s="12"/>
      <c r="B133" s="198"/>
      <c r="C133" s="199"/>
      <c r="D133" s="200" t="s">
        <v>76</v>
      </c>
      <c r="E133" s="212" t="s">
        <v>153</v>
      </c>
      <c r="F133" s="212" t="s">
        <v>793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SUM(P134:P141)</f>
        <v>0</v>
      </c>
      <c r="Q133" s="206"/>
      <c r="R133" s="207">
        <f>SUM(R134:R141)</f>
        <v>0.23083999999999999</v>
      </c>
      <c r="S133" s="206"/>
      <c r="T133" s="208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85</v>
      </c>
      <c r="AT133" s="210" t="s">
        <v>76</v>
      </c>
      <c r="AU133" s="210" t="s">
        <v>85</v>
      </c>
      <c r="AY133" s="209" t="s">
        <v>132</v>
      </c>
      <c r="BK133" s="211">
        <f>SUM(BK134:BK141)</f>
        <v>0</v>
      </c>
    </row>
    <row r="134" s="2" customFormat="1" ht="21.75" customHeight="1">
      <c r="A134" s="40"/>
      <c r="B134" s="41"/>
      <c r="C134" s="214" t="s">
        <v>292</v>
      </c>
      <c r="D134" s="214" t="s">
        <v>135</v>
      </c>
      <c r="E134" s="215" t="s">
        <v>794</v>
      </c>
      <c r="F134" s="216" t="s">
        <v>795</v>
      </c>
      <c r="G134" s="217" t="s">
        <v>272</v>
      </c>
      <c r="H134" s="218">
        <v>1.425</v>
      </c>
      <c r="I134" s="219"/>
      <c r="J134" s="220">
        <f>ROUND(I134*H134,2)</f>
        <v>0</v>
      </c>
      <c r="K134" s="216" t="s">
        <v>139</v>
      </c>
      <c r="L134" s="46"/>
      <c r="M134" s="221" t="s">
        <v>31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153</v>
      </c>
      <c r="AT134" s="225" t="s">
        <v>135</v>
      </c>
      <c r="AU134" s="225" t="s">
        <v>87</v>
      </c>
      <c r="AY134" s="19" t="s">
        <v>132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85</v>
      </c>
      <c r="BK134" s="226">
        <f>ROUND(I134*H134,2)</f>
        <v>0</v>
      </c>
      <c r="BL134" s="19" t="s">
        <v>153</v>
      </c>
      <c r="BM134" s="225" t="s">
        <v>796</v>
      </c>
    </row>
    <row r="135" s="2" customFormat="1">
      <c r="A135" s="40"/>
      <c r="B135" s="41"/>
      <c r="C135" s="42"/>
      <c r="D135" s="227" t="s">
        <v>142</v>
      </c>
      <c r="E135" s="42"/>
      <c r="F135" s="228" t="s">
        <v>797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87</v>
      </c>
    </row>
    <row r="136" s="13" customFormat="1">
      <c r="A136" s="13"/>
      <c r="B136" s="236"/>
      <c r="C136" s="237"/>
      <c r="D136" s="238" t="s">
        <v>214</v>
      </c>
      <c r="E136" s="239" t="s">
        <v>31</v>
      </c>
      <c r="F136" s="240" t="s">
        <v>798</v>
      </c>
      <c r="G136" s="237"/>
      <c r="H136" s="241">
        <v>0.22500000000000001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214</v>
      </c>
      <c r="AU136" s="247" t="s">
        <v>87</v>
      </c>
      <c r="AV136" s="13" t="s">
        <v>87</v>
      </c>
      <c r="AW136" s="13" t="s">
        <v>38</v>
      </c>
      <c r="AX136" s="13" t="s">
        <v>77</v>
      </c>
      <c r="AY136" s="247" t="s">
        <v>132</v>
      </c>
    </row>
    <row r="137" s="13" customFormat="1">
      <c r="A137" s="13"/>
      <c r="B137" s="236"/>
      <c r="C137" s="237"/>
      <c r="D137" s="238" t="s">
        <v>214</v>
      </c>
      <c r="E137" s="239" t="s">
        <v>31</v>
      </c>
      <c r="F137" s="240" t="s">
        <v>799</v>
      </c>
      <c r="G137" s="237"/>
      <c r="H137" s="241">
        <v>1.2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214</v>
      </c>
      <c r="AU137" s="247" t="s">
        <v>87</v>
      </c>
      <c r="AV137" s="13" t="s">
        <v>87</v>
      </c>
      <c r="AW137" s="13" t="s">
        <v>38</v>
      </c>
      <c r="AX137" s="13" t="s">
        <v>77</v>
      </c>
      <c r="AY137" s="247" t="s">
        <v>132</v>
      </c>
    </row>
    <row r="138" s="14" customFormat="1">
      <c r="A138" s="14"/>
      <c r="B138" s="248"/>
      <c r="C138" s="249"/>
      <c r="D138" s="238" t="s">
        <v>214</v>
      </c>
      <c r="E138" s="250" t="s">
        <v>31</v>
      </c>
      <c r="F138" s="251" t="s">
        <v>238</v>
      </c>
      <c r="G138" s="249"/>
      <c r="H138" s="252">
        <v>1.425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214</v>
      </c>
      <c r="AU138" s="258" t="s">
        <v>87</v>
      </c>
      <c r="AV138" s="14" t="s">
        <v>153</v>
      </c>
      <c r="AW138" s="14" t="s">
        <v>38</v>
      </c>
      <c r="AX138" s="14" t="s">
        <v>85</v>
      </c>
      <c r="AY138" s="258" t="s">
        <v>132</v>
      </c>
    </row>
    <row r="139" s="2" customFormat="1" ht="16.5" customHeight="1">
      <c r="A139" s="40"/>
      <c r="B139" s="41"/>
      <c r="C139" s="214" t="s">
        <v>298</v>
      </c>
      <c r="D139" s="214" t="s">
        <v>135</v>
      </c>
      <c r="E139" s="215" t="s">
        <v>800</v>
      </c>
      <c r="F139" s="216" t="s">
        <v>801</v>
      </c>
      <c r="G139" s="217" t="s">
        <v>362</v>
      </c>
      <c r="H139" s="218">
        <v>2</v>
      </c>
      <c r="I139" s="219"/>
      <c r="J139" s="220">
        <f>ROUND(I139*H139,2)</f>
        <v>0</v>
      </c>
      <c r="K139" s="216" t="s">
        <v>139</v>
      </c>
      <c r="L139" s="46"/>
      <c r="M139" s="221" t="s">
        <v>31</v>
      </c>
      <c r="N139" s="222" t="s">
        <v>48</v>
      </c>
      <c r="O139" s="86"/>
      <c r="P139" s="223">
        <f>O139*H139</f>
        <v>0</v>
      </c>
      <c r="Q139" s="223">
        <v>0.087419999999999998</v>
      </c>
      <c r="R139" s="223">
        <f>Q139*H139</f>
        <v>0.17484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153</v>
      </c>
      <c r="AT139" s="225" t="s">
        <v>135</v>
      </c>
      <c r="AU139" s="225" t="s">
        <v>87</v>
      </c>
      <c r="AY139" s="19" t="s">
        <v>132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85</v>
      </c>
      <c r="BK139" s="226">
        <f>ROUND(I139*H139,2)</f>
        <v>0</v>
      </c>
      <c r="BL139" s="19" t="s">
        <v>153</v>
      </c>
      <c r="BM139" s="225" t="s">
        <v>802</v>
      </c>
    </row>
    <row r="140" s="2" customFormat="1">
      <c r="A140" s="40"/>
      <c r="B140" s="41"/>
      <c r="C140" s="42"/>
      <c r="D140" s="227" t="s">
        <v>142</v>
      </c>
      <c r="E140" s="42"/>
      <c r="F140" s="228" t="s">
        <v>803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142</v>
      </c>
      <c r="AU140" s="19" t="s">
        <v>87</v>
      </c>
    </row>
    <row r="141" s="2" customFormat="1" ht="16.5" customHeight="1">
      <c r="A141" s="40"/>
      <c r="B141" s="41"/>
      <c r="C141" s="259" t="s">
        <v>303</v>
      </c>
      <c r="D141" s="259" t="s">
        <v>314</v>
      </c>
      <c r="E141" s="260" t="s">
        <v>804</v>
      </c>
      <c r="F141" s="261" t="s">
        <v>805</v>
      </c>
      <c r="G141" s="262" t="s">
        <v>362</v>
      </c>
      <c r="H141" s="263">
        <v>2</v>
      </c>
      <c r="I141" s="264"/>
      <c r="J141" s="265">
        <f>ROUND(I141*H141,2)</f>
        <v>0</v>
      </c>
      <c r="K141" s="261" t="s">
        <v>139</v>
      </c>
      <c r="L141" s="266"/>
      <c r="M141" s="267" t="s">
        <v>31</v>
      </c>
      <c r="N141" s="268" t="s">
        <v>48</v>
      </c>
      <c r="O141" s="86"/>
      <c r="P141" s="223">
        <f>O141*H141</f>
        <v>0</v>
      </c>
      <c r="Q141" s="223">
        <v>0.028000000000000001</v>
      </c>
      <c r="R141" s="223">
        <f>Q141*H141</f>
        <v>0.056000000000000001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173</v>
      </c>
      <c r="AT141" s="225" t="s">
        <v>314</v>
      </c>
      <c r="AU141" s="225" t="s">
        <v>87</v>
      </c>
      <c r="AY141" s="19" t="s">
        <v>132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85</v>
      </c>
      <c r="BK141" s="226">
        <f>ROUND(I141*H141,2)</f>
        <v>0</v>
      </c>
      <c r="BL141" s="19" t="s">
        <v>153</v>
      </c>
      <c r="BM141" s="225" t="s">
        <v>806</v>
      </c>
    </row>
    <row r="142" s="12" customFormat="1" ht="22.8" customHeight="1">
      <c r="A142" s="12"/>
      <c r="B142" s="198"/>
      <c r="C142" s="199"/>
      <c r="D142" s="200" t="s">
        <v>76</v>
      </c>
      <c r="E142" s="212" t="s">
        <v>173</v>
      </c>
      <c r="F142" s="212" t="s">
        <v>807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SUM(P143:P186)</f>
        <v>0</v>
      </c>
      <c r="Q142" s="206"/>
      <c r="R142" s="207">
        <f>SUM(R143:R186)</f>
        <v>2.7667661300000006</v>
      </c>
      <c r="S142" s="206"/>
      <c r="T142" s="208">
        <f>SUM(T143:T186)</f>
        <v>0.40000000000000002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85</v>
      </c>
      <c r="AT142" s="210" t="s">
        <v>76</v>
      </c>
      <c r="AU142" s="210" t="s">
        <v>85</v>
      </c>
      <c r="AY142" s="209" t="s">
        <v>132</v>
      </c>
      <c r="BK142" s="211">
        <f>SUM(BK143:BK186)</f>
        <v>0</v>
      </c>
    </row>
    <row r="143" s="2" customFormat="1" ht="16.5" customHeight="1">
      <c r="A143" s="40"/>
      <c r="B143" s="41"/>
      <c r="C143" s="214" t="s">
        <v>313</v>
      </c>
      <c r="D143" s="214" t="s">
        <v>135</v>
      </c>
      <c r="E143" s="215" t="s">
        <v>808</v>
      </c>
      <c r="F143" s="216" t="s">
        <v>809</v>
      </c>
      <c r="G143" s="217" t="s">
        <v>362</v>
      </c>
      <c r="H143" s="218">
        <v>2</v>
      </c>
      <c r="I143" s="219"/>
      <c r="J143" s="220">
        <f>ROUND(I143*H143,2)</f>
        <v>0</v>
      </c>
      <c r="K143" s="216" t="s">
        <v>31</v>
      </c>
      <c r="L143" s="46"/>
      <c r="M143" s="221" t="s">
        <v>31</v>
      </c>
      <c r="N143" s="222" t="s">
        <v>48</v>
      </c>
      <c r="O143" s="86"/>
      <c r="P143" s="223">
        <f>O143*H143</f>
        <v>0</v>
      </c>
      <c r="Q143" s="223">
        <v>1.0000000000000001E-05</v>
      </c>
      <c r="R143" s="223">
        <f>Q143*H143</f>
        <v>2.0000000000000002E-05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153</v>
      </c>
      <c r="AT143" s="225" t="s">
        <v>135</v>
      </c>
      <c r="AU143" s="225" t="s">
        <v>87</v>
      </c>
      <c r="AY143" s="19" t="s">
        <v>132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85</v>
      </c>
      <c r="BK143" s="226">
        <f>ROUND(I143*H143,2)</f>
        <v>0</v>
      </c>
      <c r="BL143" s="19" t="s">
        <v>153</v>
      </c>
      <c r="BM143" s="225" t="s">
        <v>810</v>
      </c>
    </row>
    <row r="144" s="2" customFormat="1" ht="16.5" customHeight="1">
      <c r="A144" s="40"/>
      <c r="B144" s="41"/>
      <c r="C144" s="214" t="s">
        <v>320</v>
      </c>
      <c r="D144" s="214" t="s">
        <v>135</v>
      </c>
      <c r="E144" s="215" t="s">
        <v>811</v>
      </c>
      <c r="F144" s="216" t="s">
        <v>812</v>
      </c>
      <c r="G144" s="217" t="s">
        <v>253</v>
      </c>
      <c r="H144" s="218">
        <v>15.5</v>
      </c>
      <c r="I144" s="219"/>
      <c r="J144" s="220">
        <f>ROUND(I144*H144,2)</f>
        <v>0</v>
      </c>
      <c r="K144" s="216" t="s">
        <v>139</v>
      </c>
      <c r="L144" s="46"/>
      <c r="M144" s="221" t="s">
        <v>31</v>
      </c>
      <c r="N144" s="222" t="s">
        <v>48</v>
      </c>
      <c r="O144" s="86"/>
      <c r="P144" s="223">
        <f>O144*H144</f>
        <v>0</v>
      </c>
      <c r="Q144" s="223">
        <v>1.0000000000000001E-05</v>
      </c>
      <c r="R144" s="223">
        <f>Q144*H144</f>
        <v>0.000155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153</v>
      </c>
      <c r="AT144" s="225" t="s">
        <v>135</v>
      </c>
      <c r="AU144" s="225" t="s">
        <v>87</v>
      </c>
      <c r="AY144" s="19" t="s">
        <v>132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85</v>
      </c>
      <c r="BK144" s="226">
        <f>ROUND(I144*H144,2)</f>
        <v>0</v>
      </c>
      <c r="BL144" s="19" t="s">
        <v>153</v>
      </c>
      <c r="BM144" s="225" t="s">
        <v>813</v>
      </c>
    </row>
    <row r="145" s="2" customFormat="1">
      <c r="A145" s="40"/>
      <c r="B145" s="41"/>
      <c r="C145" s="42"/>
      <c r="D145" s="227" t="s">
        <v>142</v>
      </c>
      <c r="E145" s="42"/>
      <c r="F145" s="228" t="s">
        <v>814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142</v>
      </c>
      <c r="AU145" s="19" t="s">
        <v>87</v>
      </c>
    </row>
    <row r="146" s="13" customFormat="1">
      <c r="A146" s="13"/>
      <c r="B146" s="236"/>
      <c r="C146" s="237"/>
      <c r="D146" s="238" t="s">
        <v>214</v>
      </c>
      <c r="E146" s="239" t="s">
        <v>31</v>
      </c>
      <c r="F146" s="240" t="s">
        <v>815</v>
      </c>
      <c r="G146" s="237"/>
      <c r="H146" s="241">
        <v>1.5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214</v>
      </c>
      <c r="AU146" s="247" t="s">
        <v>87</v>
      </c>
      <c r="AV146" s="13" t="s">
        <v>87</v>
      </c>
      <c r="AW146" s="13" t="s">
        <v>38</v>
      </c>
      <c r="AX146" s="13" t="s">
        <v>77</v>
      </c>
      <c r="AY146" s="247" t="s">
        <v>132</v>
      </c>
    </row>
    <row r="147" s="13" customFormat="1">
      <c r="A147" s="13"/>
      <c r="B147" s="236"/>
      <c r="C147" s="237"/>
      <c r="D147" s="238" t="s">
        <v>214</v>
      </c>
      <c r="E147" s="239" t="s">
        <v>31</v>
      </c>
      <c r="F147" s="240" t="s">
        <v>816</v>
      </c>
      <c r="G147" s="237"/>
      <c r="H147" s="241">
        <v>14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214</v>
      </c>
      <c r="AU147" s="247" t="s">
        <v>87</v>
      </c>
      <c r="AV147" s="13" t="s">
        <v>87</v>
      </c>
      <c r="AW147" s="13" t="s">
        <v>38</v>
      </c>
      <c r="AX147" s="13" t="s">
        <v>77</v>
      </c>
      <c r="AY147" s="247" t="s">
        <v>132</v>
      </c>
    </row>
    <row r="148" s="14" customFormat="1">
      <c r="A148" s="14"/>
      <c r="B148" s="248"/>
      <c r="C148" s="249"/>
      <c r="D148" s="238" t="s">
        <v>214</v>
      </c>
      <c r="E148" s="250" t="s">
        <v>31</v>
      </c>
      <c r="F148" s="251" t="s">
        <v>238</v>
      </c>
      <c r="G148" s="249"/>
      <c r="H148" s="252">
        <v>15.5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214</v>
      </c>
      <c r="AU148" s="258" t="s">
        <v>87</v>
      </c>
      <c r="AV148" s="14" t="s">
        <v>153</v>
      </c>
      <c r="AW148" s="14" t="s">
        <v>38</v>
      </c>
      <c r="AX148" s="14" t="s">
        <v>85</v>
      </c>
      <c r="AY148" s="258" t="s">
        <v>132</v>
      </c>
    </row>
    <row r="149" s="2" customFormat="1" ht="16.5" customHeight="1">
      <c r="A149" s="40"/>
      <c r="B149" s="41"/>
      <c r="C149" s="259" t="s">
        <v>326</v>
      </c>
      <c r="D149" s="259" t="s">
        <v>314</v>
      </c>
      <c r="E149" s="260" t="s">
        <v>817</v>
      </c>
      <c r="F149" s="261" t="s">
        <v>818</v>
      </c>
      <c r="G149" s="262" t="s">
        <v>253</v>
      </c>
      <c r="H149" s="263">
        <v>15.733000000000001</v>
      </c>
      <c r="I149" s="264"/>
      <c r="J149" s="265">
        <f>ROUND(I149*H149,2)</f>
        <v>0</v>
      </c>
      <c r="K149" s="261" t="s">
        <v>139</v>
      </c>
      <c r="L149" s="266"/>
      <c r="M149" s="267" t="s">
        <v>31</v>
      </c>
      <c r="N149" s="268" t="s">
        <v>48</v>
      </c>
      <c r="O149" s="86"/>
      <c r="P149" s="223">
        <f>O149*H149</f>
        <v>0</v>
      </c>
      <c r="Q149" s="223">
        <v>0.0036099999999999999</v>
      </c>
      <c r="R149" s="223">
        <f>Q149*H149</f>
        <v>0.05679613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173</v>
      </c>
      <c r="AT149" s="225" t="s">
        <v>314</v>
      </c>
      <c r="AU149" s="225" t="s">
        <v>87</v>
      </c>
      <c r="AY149" s="19" t="s">
        <v>132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85</v>
      </c>
      <c r="BK149" s="226">
        <f>ROUND(I149*H149,2)</f>
        <v>0</v>
      </c>
      <c r="BL149" s="19" t="s">
        <v>153</v>
      </c>
      <c r="BM149" s="225" t="s">
        <v>819</v>
      </c>
    </row>
    <row r="150" s="13" customFormat="1">
      <c r="A150" s="13"/>
      <c r="B150" s="236"/>
      <c r="C150" s="237"/>
      <c r="D150" s="238" t="s">
        <v>214</v>
      </c>
      <c r="E150" s="237"/>
      <c r="F150" s="240" t="s">
        <v>820</v>
      </c>
      <c r="G150" s="237"/>
      <c r="H150" s="241">
        <v>15.733000000000001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214</v>
      </c>
      <c r="AU150" s="247" t="s">
        <v>87</v>
      </c>
      <c r="AV150" s="13" t="s">
        <v>87</v>
      </c>
      <c r="AW150" s="13" t="s">
        <v>4</v>
      </c>
      <c r="AX150" s="13" t="s">
        <v>85</v>
      </c>
      <c r="AY150" s="247" t="s">
        <v>132</v>
      </c>
    </row>
    <row r="151" s="2" customFormat="1" ht="24.15" customHeight="1">
      <c r="A151" s="40"/>
      <c r="B151" s="41"/>
      <c r="C151" s="214" t="s">
        <v>7</v>
      </c>
      <c r="D151" s="214" t="s">
        <v>135</v>
      </c>
      <c r="E151" s="215" t="s">
        <v>821</v>
      </c>
      <c r="F151" s="216" t="s">
        <v>822</v>
      </c>
      <c r="G151" s="217" t="s">
        <v>362</v>
      </c>
      <c r="H151" s="218">
        <v>4</v>
      </c>
      <c r="I151" s="219"/>
      <c r="J151" s="220">
        <f>ROUND(I151*H151,2)</f>
        <v>0</v>
      </c>
      <c r="K151" s="216" t="s">
        <v>139</v>
      </c>
      <c r="L151" s="46"/>
      <c r="M151" s="221" t="s">
        <v>31</v>
      </c>
      <c r="N151" s="222" t="s">
        <v>48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153</v>
      </c>
      <c r="AT151" s="225" t="s">
        <v>135</v>
      </c>
      <c r="AU151" s="225" t="s">
        <v>87</v>
      </c>
      <c r="AY151" s="19" t="s">
        <v>132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85</v>
      </c>
      <c r="BK151" s="226">
        <f>ROUND(I151*H151,2)</f>
        <v>0</v>
      </c>
      <c r="BL151" s="19" t="s">
        <v>153</v>
      </c>
      <c r="BM151" s="225" t="s">
        <v>823</v>
      </c>
    </row>
    <row r="152" s="2" customFormat="1">
      <c r="A152" s="40"/>
      <c r="B152" s="41"/>
      <c r="C152" s="42"/>
      <c r="D152" s="227" t="s">
        <v>142</v>
      </c>
      <c r="E152" s="42"/>
      <c r="F152" s="228" t="s">
        <v>824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87</v>
      </c>
    </row>
    <row r="153" s="2" customFormat="1" ht="16.5" customHeight="1">
      <c r="A153" s="40"/>
      <c r="B153" s="41"/>
      <c r="C153" s="259" t="s">
        <v>337</v>
      </c>
      <c r="D153" s="259" t="s">
        <v>314</v>
      </c>
      <c r="E153" s="260" t="s">
        <v>825</v>
      </c>
      <c r="F153" s="261" t="s">
        <v>826</v>
      </c>
      <c r="G153" s="262" t="s">
        <v>362</v>
      </c>
      <c r="H153" s="263">
        <v>1</v>
      </c>
      <c r="I153" s="264"/>
      <c r="J153" s="265">
        <f>ROUND(I153*H153,2)</f>
        <v>0</v>
      </c>
      <c r="K153" s="261" t="s">
        <v>139</v>
      </c>
      <c r="L153" s="266"/>
      <c r="M153" s="267" t="s">
        <v>31</v>
      </c>
      <c r="N153" s="268" t="s">
        <v>48</v>
      </c>
      <c r="O153" s="86"/>
      <c r="P153" s="223">
        <f>O153*H153</f>
        <v>0</v>
      </c>
      <c r="Q153" s="223">
        <v>0.00064999999999999997</v>
      </c>
      <c r="R153" s="223">
        <f>Q153*H153</f>
        <v>0.00064999999999999997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173</v>
      </c>
      <c r="AT153" s="225" t="s">
        <v>314</v>
      </c>
      <c r="AU153" s="225" t="s">
        <v>87</v>
      </c>
      <c r="AY153" s="19" t="s">
        <v>132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85</v>
      </c>
      <c r="BK153" s="226">
        <f>ROUND(I153*H153,2)</f>
        <v>0</v>
      </c>
      <c r="BL153" s="19" t="s">
        <v>153</v>
      </c>
      <c r="BM153" s="225" t="s">
        <v>827</v>
      </c>
    </row>
    <row r="154" s="2" customFormat="1" ht="16.5" customHeight="1">
      <c r="A154" s="40"/>
      <c r="B154" s="41"/>
      <c r="C154" s="259" t="s">
        <v>353</v>
      </c>
      <c r="D154" s="259" t="s">
        <v>314</v>
      </c>
      <c r="E154" s="260" t="s">
        <v>828</v>
      </c>
      <c r="F154" s="261" t="s">
        <v>829</v>
      </c>
      <c r="G154" s="262" t="s">
        <v>362</v>
      </c>
      <c r="H154" s="263">
        <v>1</v>
      </c>
      <c r="I154" s="264"/>
      <c r="J154" s="265">
        <f>ROUND(I154*H154,2)</f>
        <v>0</v>
      </c>
      <c r="K154" s="261" t="s">
        <v>139</v>
      </c>
      <c r="L154" s="266"/>
      <c r="M154" s="267" t="s">
        <v>31</v>
      </c>
      <c r="N154" s="268" t="s">
        <v>48</v>
      </c>
      <c r="O154" s="86"/>
      <c r="P154" s="223">
        <f>O154*H154</f>
        <v>0</v>
      </c>
      <c r="Q154" s="223">
        <v>0.00073999999999999999</v>
      </c>
      <c r="R154" s="223">
        <f>Q154*H154</f>
        <v>0.00073999999999999999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173</v>
      </c>
      <c r="AT154" s="225" t="s">
        <v>314</v>
      </c>
      <c r="AU154" s="225" t="s">
        <v>87</v>
      </c>
      <c r="AY154" s="19" t="s">
        <v>132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85</v>
      </c>
      <c r="BK154" s="226">
        <f>ROUND(I154*H154,2)</f>
        <v>0</v>
      </c>
      <c r="BL154" s="19" t="s">
        <v>153</v>
      </c>
      <c r="BM154" s="225" t="s">
        <v>830</v>
      </c>
    </row>
    <row r="155" s="2" customFormat="1" ht="16.5" customHeight="1">
      <c r="A155" s="40"/>
      <c r="B155" s="41"/>
      <c r="C155" s="259" t="s">
        <v>359</v>
      </c>
      <c r="D155" s="259" t="s">
        <v>314</v>
      </c>
      <c r="E155" s="260" t="s">
        <v>831</v>
      </c>
      <c r="F155" s="261" t="s">
        <v>832</v>
      </c>
      <c r="G155" s="262" t="s">
        <v>362</v>
      </c>
      <c r="H155" s="263">
        <v>2</v>
      </c>
      <c r="I155" s="264"/>
      <c r="J155" s="265">
        <f>ROUND(I155*H155,2)</f>
        <v>0</v>
      </c>
      <c r="K155" s="261" t="s">
        <v>139</v>
      </c>
      <c r="L155" s="266"/>
      <c r="M155" s="267" t="s">
        <v>31</v>
      </c>
      <c r="N155" s="268" t="s">
        <v>48</v>
      </c>
      <c r="O155" s="86"/>
      <c r="P155" s="223">
        <f>O155*H155</f>
        <v>0</v>
      </c>
      <c r="Q155" s="223">
        <v>0.00080999999999999996</v>
      </c>
      <c r="R155" s="223">
        <f>Q155*H155</f>
        <v>0.0016199999999999999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173</v>
      </c>
      <c r="AT155" s="225" t="s">
        <v>314</v>
      </c>
      <c r="AU155" s="225" t="s">
        <v>87</v>
      </c>
      <c r="AY155" s="19" t="s">
        <v>132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85</v>
      </c>
      <c r="BK155" s="226">
        <f>ROUND(I155*H155,2)</f>
        <v>0</v>
      </c>
      <c r="BL155" s="19" t="s">
        <v>153</v>
      </c>
      <c r="BM155" s="225" t="s">
        <v>833</v>
      </c>
    </row>
    <row r="156" s="2" customFormat="1" ht="16.5" customHeight="1">
      <c r="A156" s="40"/>
      <c r="B156" s="41"/>
      <c r="C156" s="214" t="s">
        <v>366</v>
      </c>
      <c r="D156" s="214" t="s">
        <v>135</v>
      </c>
      <c r="E156" s="215" t="s">
        <v>834</v>
      </c>
      <c r="F156" s="216" t="s">
        <v>835</v>
      </c>
      <c r="G156" s="217" t="s">
        <v>253</v>
      </c>
      <c r="H156" s="218">
        <v>15.5</v>
      </c>
      <c r="I156" s="219"/>
      <c r="J156" s="220">
        <f>ROUND(I156*H156,2)</f>
        <v>0</v>
      </c>
      <c r="K156" s="216" t="s">
        <v>139</v>
      </c>
      <c r="L156" s="46"/>
      <c r="M156" s="221" t="s">
        <v>31</v>
      </c>
      <c r="N156" s="222" t="s">
        <v>48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153</v>
      </c>
      <c r="AT156" s="225" t="s">
        <v>135</v>
      </c>
      <c r="AU156" s="225" t="s">
        <v>87</v>
      </c>
      <c r="AY156" s="19" t="s">
        <v>132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85</v>
      </c>
      <c r="BK156" s="226">
        <f>ROUND(I156*H156,2)</f>
        <v>0</v>
      </c>
      <c r="BL156" s="19" t="s">
        <v>153</v>
      </c>
      <c r="BM156" s="225" t="s">
        <v>836</v>
      </c>
    </row>
    <row r="157" s="2" customFormat="1">
      <c r="A157" s="40"/>
      <c r="B157" s="41"/>
      <c r="C157" s="42"/>
      <c r="D157" s="227" t="s">
        <v>142</v>
      </c>
      <c r="E157" s="42"/>
      <c r="F157" s="228" t="s">
        <v>837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87</v>
      </c>
    </row>
    <row r="158" s="2" customFormat="1" ht="16.5" customHeight="1">
      <c r="A158" s="40"/>
      <c r="B158" s="41"/>
      <c r="C158" s="214" t="s">
        <v>371</v>
      </c>
      <c r="D158" s="214" t="s">
        <v>135</v>
      </c>
      <c r="E158" s="215" t="s">
        <v>838</v>
      </c>
      <c r="F158" s="216" t="s">
        <v>839</v>
      </c>
      <c r="G158" s="217" t="s">
        <v>362</v>
      </c>
      <c r="H158" s="218">
        <v>1</v>
      </c>
      <c r="I158" s="219"/>
      <c r="J158" s="220">
        <f>ROUND(I158*H158,2)</f>
        <v>0</v>
      </c>
      <c r="K158" s="216" t="s">
        <v>139</v>
      </c>
      <c r="L158" s="46"/>
      <c r="M158" s="221" t="s">
        <v>31</v>
      </c>
      <c r="N158" s="222" t="s">
        <v>48</v>
      </c>
      <c r="O158" s="86"/>
      <c r="P158" s="223">
        <f>O158*H158</f>
        <v>0</v>
      </c>
      <c r="Q158" s="223">
        <v>0.45937</v>
      </c>
      <c r="R158" s="223">
        <f>Q158*H158</f>
        <v>0.45937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153</v>
      </c>
      <c r="AT158" s="225" t="s">
        <v>135</v>
      </c>
      <c r="AU158" s="225" t="s">
        <v>87</v>
      </c>
      <c r="AY158" s="19" t="s">
        <v>132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85</v>
      </c>
      <c r="BK158" s="226">
        <f>ROUND(I158*H158,2)</f>
        <v>0</v>
      </c>
      <c r="BL158" s="19" t="s">
        <v>153</v>
      </c>
      <c r="BM158" s="225" t="s">
        <v>840</v>
      </c>
    </row>
    <row r="159" s="2" customFormat="1">
      <c r="A159" s="40"/>
      <c r="B159" s="41"/>
      <c r="C159" s="42"/>
      <c r="D159" s="227" t="s">
        <v>142</v>
      </c>
      <c r="E159" s="42"/>
      <c r="F159" s="228" t="s">
        <v>841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142</v>
      </c>
      <c r="AU159" s="19" t="s">
        <v>87</v>
      </c>
    </row>
    <row r="160" s="2" customFormat="1" ht="16.5" customHeight="1">
      <c r="A160" s="40"/>
      <c r="B160" s="41"/>
      <c r="C160" s="214" t="s">
        <v>382</v>
      </c>
      <c r="D160" s="214" t="s">
        <v>135</v>
      </c>
      <c r="E160" s="215" t="s">
        <v>842</v>
      </c>
      <c r="F160" s="216" t="s">
        <v>843</v>
      </c>
      <c r="G160" s="217" t="s">
        <v>362</v>
      </c>
      <c r="H160" s="218">
        <v>2</v>
      </c>
      <c r="I160" s="219"/>
      <c r="J160" s="220">
        <f>ROUND(I160*H160,2)</f>
        <v>0</v>
      </c>
      <c r="K160" s="216" t="s">
        <v>139</v>
      </c>
      <c r="L160" s="46"/>
      <c r="M160" s="221" t="s">
        <v>31</v>
      </c>
      <c r="N160" s="222" t="s">
        <v>48</v>
      </c>
      <c r="O160" s="86"/>
      <c r="P160" s="223">
        <f>O160*H160</f>
        <v>0</v>
      </c>
      <c r="Q160" s="223">
        <v>0.12526000000000001</v>
      </c>
      <c r="R160" s="223">
        <f>Q160*H160</f>
        <v>0.25052000000000002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153</v>
      </c>
      <c r="AT160" s="225" t="s">
        <v>135</v>
      </c>
      <c r="AU160" s="225" t="s">
        <v>87</v>
      </c>
      <c r="AY160" s="19" t="s">
        <v>132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85</v>
      </c>
      <c r="BK160" s="226">
        <f>ROUND(I160*H160,2)</f>
        <v>0</v>
      </c>
      <c r="BL160" s="19" t="s">
        <v>153</v>
      </c>
      <c r="BM160" s="225" t="s">
        <v>844</v>
      </c>
    </row>
    <row r="161" s="2" customFormat="1">
      <c r="A161" s="40"/>
      <c r="B161" s="41"/>
      <c r="C161" s="42"/>
      <c r="D161" s="227" t="s">
        <v>142</v>
      </c>
      <c r="E161" s="42"/>
      <c r="F161" s="228" t="s">
        <v>845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87</v>
      </c>
    </row>
    <row r="162" s="13" customFormat="1">
      <c r="A162" s="13"/>
      <c r="B162" s="236"/>
      <c r="C162" s="237"/>
      <c r="D162" s="238" t="s">
        <v>214</v>
      </c>
      <c r="E162" s="239" t="s">
        <v>31</v>
      </c>
      <c r="F162" s="240" t="s">
        <v>846</v>
      </c>
      <c r="G162" s="237"/>
      <c r="H162" s="241">
        <v>1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214</v>
      </c>
      <c r="AU162" s="247" t="s">
        <v>87</v>
      </c>
      <c r="AV162" s="13" t="s">
        <v>87</v>
      </c>
      <c r="AW162" s="13" t="s">
        <v>38</v>
      </c>
      <c r="AX162" s="13" t="s">
        <v>77</v>
      </c>
      <c r="AY162" s="247" t="s">
        <v>132</v>
      </c>
    </row>
    <row r="163" s="13" customFormat="1">
      <c r="A163" s="13"/>
      <c r="B163" s="236"/>
      <c r="C163" s="237"/>
      <c r="D163" s="238" t="s">
        <v>214</v>
      </c>
      <c r="E163" s="239" t="s">
        <v>31</v>
      </c>
      <c r="F163" s="240" t="s">
        <v>847</v>
      </c>
      <c r="G163" s="237"/>
      <c r="H163" s="241">
        <v>1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214</v>
      </c>
      <c r="AU163" s="247" t="s">
        <v>87</v>
      </c>
      <c r="AV163" s="13" t="s">
        <v>87</v>
      </c>
      <c r="AW163" s="13" t="s">
        <v>38</v>
      </c>
      <c r="AX163" s="13" t="s">
        <v>77</v>
      </c>
      <c r="AY163" s="247" t="s">
        <v>132</v>
      </c>
    </row>
    <row r="164" s="14" customFormat="1">
      <c r="A164" s="14"/>
      <c r="B164" s="248"/>
      <c r="C164" s="249"/>
      <c r="D164" s="238" t="s">
        <v>214</v>
      </c>
      <c r="E164" s="250" t="s">
        <v>31</v>
      </c>
      <c r="F164" s="251" t="s">
        <v>238</v>
      </c>
      <c r="G164" s="249"/>
      <c r="H164" s="252">
        <v>2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214</v>
      </c>
      <c r="AU164" s="258" t="s">
        <v>87</v>
      </c>
      <c r="AV164" s="14" t="s">
        <v>153</v>
      </c>
      <c r="AW164" s="14" t="s">
        <v>38</v>
      </c>
      <c r="AX164" s="14" t="s">
        <v>85</v>
      </c>
      <c r="AY164" s="258" t="s">
        <v>132</v>
      </c>
    </row>
    <row r="165" s="2" customFormat="1" ht="16.5" customHeight="1">
      <c r="A165" s="40"/>
      <c r="B165" s="41"/>
      <c r="C165" s="259" t="s">
        <v>393</v>
      </c>
      <c r="D165" s="259" t="s">
        <v>314</v>
      </c>
      <c r="E165" s="260" t="s">
        <v>848</v>
      </c>
      <c r="F165" s="261" t="s">
        <v>849</v>
      </c>
      <c r="G165" s="262" t="s">
        <v>362</v>
      </c>
      <c r="H165" s="263">
        <v>2</v>
      </c>
      <c r="I165" s="264"/>
      <c r="J165" s="265">
        <f>ROUND(I165*H165,2)</f>
        <v>0</v>
      </c>
      <c r="K165" s="261" t="s">
        <v>139</v>
      </c>
      <c r="L165" s="266"/>
      <c r="M165" s="267" t="s">
        <v>31</v>
      </c>
      <c r="N165" s="268" t="s">
        <v>48</v>
      </c>
      <c r="O165" s="86"/>
      <c r="P165" s="223">
        <f>O165*H165</f>
        <v>0</v>
      </c>
      <c r="Q165" s="223">
        <v>0.13500000000000001</v>
      </c>
      <c r="R165" s="223">
        <f>Q165*H165</f>
        <v>0.27000000000000002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173</v>
      </c>
      <c r="AT165" s="225" t="s">
        <v>314</v>
      </c>
      <c r="AU165" s="225" t="s">
        <v>87</v>
      </c>
      <c r="AY165" s="19" t="s">
        <v>132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85</v>
      </c>
      <c r="BK165" s="226">
        <f>ROUND(I165*H165,2)</f>
        <v>0</v>
      </c>
      <c r="BL165" s="19" t="s">
        <v>153</v>
      </c>
      <c r="BM165" s="225" t="s">
        <v>850</v>
      </c>
    </row>
    <row r="166" s="2" customFormat="1" ht="16.5" customHeight="1">
      <c r="A166" s="40"/>
      <c r="B166" s="41"/>
      <c r="C166" s="214" t="s">
        <v>398</v>
      </c>
      <c r="D166" s="214" t="s">
        <v>135</v>
      </c>
      <c r="E166" s="215" t="s">
        <v>851</v>
      </c>
      <c r="F166" s="216" t="s">
        <v>852</v>
      </c>
      <c r="G166" s="217" t="s">
        <v>362</v>
      </c>
      <c r="H166" s="218">
        <v>2</v>
      </c>
      <c r="I166" s="219"/>
      <c r="J166" s="220">
        <f>ROUND(I166*H166,2)</f>
        <v>0</v>
      </c>
      <c r="K166" s="216" t="s">
        <v>139</v>
      </c>
      <c r="L166" s="46"/>
      <c r="M166" s="221" t="s">
        <v>31</v>
      </c>
      <c r="N166" s="222" t="s">
        <v>48</v>
      </c>
      <c r="O166" s="86"/>
      <c r="P166" s="223">
        <f>O166*H166</f>
        <v>0</v>
      </c>
      <c r="Q166" s="223">
        <v>0.030759999999999999</v>
      </c>
      <c r="R166" s="223">
        <f>Q166*H166</f>
        <v>0.061519999999999998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153</v>
      </c>
      <c r="AT166" s="225" t="s">
        <v>135</v>
      </c>
      <c r="AU166" s="225" t="s">
        <v>87</v>
      </c>
      <c r="AY166" s="19" t="s">
        <v>132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85</v>
      </c>
      <c r="BK166" s="226">
        <f>ROUND(I166*H166,2)</f>
        <v>0</v>
      </c>
      <c r="BL166" s="19" t="s">
        <v>153</v>
      </c>
      <c r="BM166" s="225" t="s">
        <v>853</v>
      </c>
    </row>
    <row r="167" s="2" customFormat="1">
      <c r="A167" s="40"/>
      <c r="B167" s="41"/>
      <c r="C167" s="42"/>
      <c r="D167" s="227" t="s">
        <v>142</v>
      </c>
      <c r="E167" s="42"/>
      <c r="F167" s="228" t="s">
        <v>854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142</v>
      </c>
      <c r="AU167" s="19" t="s">
        <v>87</v>
      </c>
    </row>
    <row r="168" s="2" customFormat="1" ht="16.5" customHeight="1">
      <c r="A168" s="40"/>
      <c r="B168" s="41"/>
      <c r="C168" s="259" t="s">
        <v>403</v>
      </c>
      <c r="D168" s="259" t="s">
        <v>314</v>
      </c>
      <c r="E168" s="260" t="s">
        <v>855</v>
      </c>
      <c r="F168" s="261" t="s">
        <v>856</v>
      </c>
      <c r="G168" s="262" t="s">
        <v>362</v>
      </c>
      <c r="H168" s="263">
        <v>2</v>
      </c>
      <c r="I168" s="264"/>
      <c r="J168" s="265">
        <f>ROUND(I168*H168,2)</f>
        <v>0</v>
      </c>
      <c r="K168" s="261" t="s">
        <v>139</v>
      </c>
      <c r="L168" s="266"/>
      <c r="M168" s="267" t="s">
        <v>31</v>
      </c>
      <c r="N168" s="268" t="s">
        <v>48</v>
      </c>
      <c r="O168" s="86"/>
      <c r="P168" s="223">
        <f>O168*H168</f>
        <v>0</v>
      </c>
      <c r="Q168" s="223">
        <v>0.070000000000000007</v>
      </c>
      <c r="R168" s="223">
        <f>Q168*H168</f>
        <v>0.14000000000000001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173</v>
      </c>
      <c r="AT168" s="225" t="s">
        <v>314</v>
      </c>
      <c r="AU168" s="225" t="s">
        <v>87</v>
      </c>
      <c r="AY168" s="19" t="s">
        <v>132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85</v>
      </c>
      <c r="BK168" s="226">
        <f>ROUND(I168*H168,2)</f>
        <v>0</v>
      </c>
      <c r="BL168" s="19" t="s">
        <v>153</v>
      </c>
      <c r="BM168" s="225" t="s">
        <v>857</v>
      </c>
    </row>
    <row r="169" s="2" customFormat="1" ht="16.5" customHeight="1">
      <c r="A169" s="40"/>
      <c r="B169" s="41"/>
      <c r="C169" s="214" t="s">
        <v>408</v>
      </c>
      <c r="D169" s="214" t="s">
        <v>135</v>
      </c>
      <c r="E169" s="215" t="s">
        <v>858</v>
      </c>
      <c r="F169" s="216" t="s">
        <v>859</v>
      </c>
      <c r="G169" s="217" t="s">
        <v>362</v>
      </c>
      <c r="H169" s="218">
        <v>2</v>
      </c>
      <c r="I169" s="219"/>
      <c r="J169" s="220">
        <f>ROUND(I169*H169,2)</f>
        <v>0</v>
      </c>
      <c r="K169" s="216" t="s">
        <v>139</v>
      </c>
      <c r="L169" s="46"/>
      <c r="M169" s="221" t="s">
        <v>31</v>
      </c>
      <c r="N169" s="222" t="s">
        <v>48</v>
      </c>
      <c r="O169" s="86"/>
      <c r="P169" s="223">
        <f>O169*H169</f>
        <v>0</v>
      </c>
      <c r="Q169" s="223">
        <v>0.030759999999999999</v>
      </c>
      <c r="R169" s="223">
        <f>Q169*H169</f>
        <v>0.061519999999999998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153</v>
      </c>
      <c r="AT169" s="225" t="s">
        <v>135</v>
      </c>
      <c r="AU169" s="225" t="s">
        <v>87</v>
      </c>
      <c r="AY169" s="19" t="s">
        <v>132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85</v>
      </c>
      <c r="BK169" s="226">
        <f>ROUND(I169*H169,2)</f>
        <v>0</v>
      </c>
      <c r="BL169" s="19" t="s">
        <v>153</v>
      </c>
      <c r="BM169" s="225" t="s">
        <v>860</v>
      </c>
    </row>
    <row r="170" s="2" customFormat="1">
      <c r="A170" s="40"/>
      <c r="B170" s="41"/>
      <c r="C170" s="42"/>
      <c r="D170" s="227" t="s">
        <v>142</v>
      </c>
      <c r="E170" s="42"/>
      <c r="F170" s="228" t="s">
        <v>861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87</v>
      </c>
    </row>
    <row r="171" s="2" customFormat="1" ht="16.5" customHeight="1">
      <c r="A171" s="40"/>
      <c r="B171" s="41"/>
      <c r="C171" s="259" t="s">
        <v>413</v>
      </c>
      <c r="D171" s="259" t="s">
        <v>314</v>
      </c>
      <c r="E171" s="260" t="s">
        <v>862</v>
      </c>
      <c r="F171" s="261" t="s">
        <v>863</v>
      </c>
      <c r="G171" s="262" t="s">
        <v>362</v>
      </c>
      <c r="H171" s="263">
        <v>2</v>
      </c>
      <c r="I171" s="264"/>
      <c r="J171" s="265">
        <f>ROUND(I171*H171,2)</f>
        <v>0</v>
      </c>
      <c r="K171" s="261" t="s">
        <v>139</v>
      </c>
      <c r="L171" s="266"/>
      <c r="M171" s="267" t="s">
        <v>31</v>
      </c>
      <c r="N171" s="268" t="s">
        <v>48</v>
      </c>
      <c r="O171" s="86"/>
      <c r="P171" s="223">
        <f>O171*H171</f>
        <v>0</v>
      </c>
      <c r="Q171" s="223">
        <v>0.155</v>
      </c>
      <c r="R171" s="223">
        <f>Q171*H171</f>
        <v>0.31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173</v>
      </c>
      <c r="AT171" s="225" t="s">
        <v>314</v>
      </c>
      <c r="AU171" s="225" t="s">
        <v>87</v>
      </c>
      <c r="AY171" s="19" t="s">
        <v>132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85</v>
      </c>
      <c r="BK171" s="226">
        <f>ROUND(I171*H171,2)</f>
        <v>0</v>
      </c>
      <c r="BL171" s="19" t="s">
        <v>153</v>
      </c>
      <c r="BM171" s="225" t="s">
        <v>864</v>
      </c>
    </row>
    <row r="172" s="2" customFormat="1" ht="16.5" customHeight="1">
      <c r="A172" s="40"/>
      <c r="B172" s="41"/>
      <c r="C172" s="214" t="s">
        <v>419</v>
      </c>
      <c r="D172" s="214" t="s">
        <v>135</v>
      </c>
      <c r="E172" s="215" t="s">
        <v>865</v>
      </c>
      <c r="F172" s="216" t="s">
        <v>866</v>
      </c>
      <c r="G172" s="217" t="s">
        <v>362</v>
      </c>
      <c r="H172" s="218">
        <v>1</v>
      </c>
      <c r="I172" s="219"/>
      <c r="J172" s="220">
        <f>ROUND(I172*H172,2)</f>
        <v>0</v>
      </c>
      <c r="K172" s="216" t="s">
        <v>139</v>
      </c>
      <c r="L172" s="46"/>
      <c r="M172" s="221" t="s">
        <v>31</v>
      </c>
      <c r="N172" s="222" t="s">
        <v>48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0.10000000000000001</v>
      </c>
      <c r="T172" s="224">
        <f>S172*H172</f>
        <v>0.10000000000000001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153</v>
      </c>
      <c r="AT172" s="225" t="s">
        <v>135</v>
      </c>
      <c r="AU172" s="225" t="s">
        <v>87</v>
      </c>
      <c r="AY172" s="19" t="s">
        <v>132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85</v>
      </c>
      <c r="BK172" s="226">
        <f>ROUND(I172*H172,2)</f>
        <v>0</v>
      </c>
      <c r="BL172" s="19" t="s">
        <v>153</v>
      </c>
      <c r="BM172" s="225" t="s">
        <v>867</v>
      </c>
    </row>
    <row r="173" s="2" customFormat="1">
      <c r="A173" s="40"/>
      <c r="B173" s="41"/>
      <c r="C173" s="42"/>
      <c r="D173" s="227" t="s">
        <v>142</v>
      </c>
      <c r="E173" s="42"/>
      <c r="F173" s="228" t="s">
        <v>868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142</v>
      </c>
      <c r="AU173" s="19" t="s">
        <v>87</v>
      </c>
    </row>
    <row r="174" s="13" customFormat="1">
      <c r="A174" s="13"/>
      <c r="B174" s="236"/>
      <c r="C174" s="237"/>
      <c r="D174" s="238" t="s">
        <v>214</v>
      </c>
      <c r="E174" s="239" t="s">
        <v>31</v>
      </c>
      <c r="F174" s="240" t="s">
        <v>846</v>
      </c>
      <c r="G174" s="237"/>
      <c r="H174" s="241">
        <v>1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214</v>
      </c>
      <c r="AU174" s="247" t="s">
        <v>87</v>
      </c>
      <c r="AV174" s="13" t="s">
        <v>87</v>
      </c>
      <c r="AW174" s="13" t="s">
        <v>38</v>
      </c>
      <c r="AX174" s="13" t="s">
        <v>85</v>
      </c>
      <c r="AY174" s="247" t="s">
        <v>132</v>
      </c>
    </row>
    <row r="175" s="2" customFormat="1" ht="24.15" customHeight="1">
      <c r="A175" s="40"/>
      <c r="B175" s="41"/>
      <c r="C175" s="214" t="s">
        <v>425</v>
      </c>
      <c r="D175" s="214" t="s">
        <v>135</v>
      </c>
      <c r="E175" s="215" t="s">
        <v>869</v>
      </c>
      <c r="F175" s="216" t="s">
        <v>870</v>
      </c>
      <c r="G175" s="217" t="s">
        <v>362</v>
      </c>
      <c r="H175" s="218">
        <v>1</v>
      </c>
      <c r="I175" s="219"/>
      <c r="J175" s="220">
        <f>ROUND(I175*H175,2)</f>
        <v>0</v>
      </c>
      <c r="K175" s="216" t="s">
        <v>139</v>
      </c>
      <c r="L175" s="46"/>
      <c r="M175" s="221" t="s">
        <v>31</v>
      </c>
      <c r="N175" s="222" t="s">
        <v>48</v>
      </c>
      <c r="O175" s="86"/>
      <c r="P175" s="223">
        <f>O175*H175</f>
        <v>0</v>
      </c>
      <c r="Q175" s="223">
        <v>0.53325999999999996</v>
      </c>
      <c r="R175" s="223">
        <f>Q175*H175</f>
        <v>0.53325999999999996</v>
      </c>
      <c r="S175" s="223">
        <v>0.29999999999999999</v>
      </c>
      <c r="T175" s="224">
        <f>S175*H175</f>
        <v>0.29999999999999999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153</v>
      </c>
      <c r="AT175" s="225" t="s">
        <v>135</v>
      </c>
      <c r="AU175" s="225" t="s">
        <v>87</v>
      </c>
      <c r="AY175" s="19" t="s">
        <v>132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85</v>
      </c>
      <c r="BK175" s="226">
        <f>ROUND(I175*H175,2)</f>
        <v>0</v>
      </c>
      <c r="BL175" s="19" t="s">
        <v>153</v>
      </c>
      <c r="BM175" s="225" t="s">
        <v>871</v>
      </c>
    </row>
    <row r="176" s="2" customFormat="1">
      <c r="A176" s="40"/>
      <c r="B176" s="41"/>
      <c r="C176" s="42"/>
      <c r="D176" s="227" t="s">
        <v>142</v>
      </c>
      <c r="E176" s="42"/>
      <c r="F176" s="228" t="s">
        <v>872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142</v>
      </c>
      <c r="AU176" s="19" t="s">
        <v>87</v>
      </c>
    </row>
    <row r="177" s="2" customFormat="1" ht="16.5" customHeight="1">
      <c r="A177" s="40"/>
      <c r="B177" s="41"/>
      <c r="C177" s="259" t="s">
        <v>431</v>
      </c>
      <c r="D177" s="259" t="s">
        <v>314</v>
      </c>
      <c r="E177" s="260" t="s">
        <v>804</v>
      </c>
      <c r="F177" s="261" t="s">
        <v>805</v>
      </c>
      <c r="G177" s="262" t="s">
        <v>362</v>
      </c>
      <c r="H177" s="263">
        <v>1</v>
      </c>
      <c r="I177" s="264"/>
      <c r="J177" s="265">
        <f>ROUND(I177*H177,2)</f>
        <v>0</v>
      </c>
      <c r="K177" s="261" t="s">
        <v>139</v>
      </c>
      <c r="L177" s="266"/>
      <c r="M177" s="267" t="s">
        <v>31</v>
      </c>
      <c r="N177" s="268" t="s">
        <v>48</v>
      </c>
      <c r="O177" s="86"/>
      <c r="P177" s="223">
        <f>O177*H177</f>
        <v>0</v>
      </c>
      <c r="Q177" s="223">
        <v>0.028000000000000001</v>
      </c>
      <c r="R177" s="223">
        <f>Q177*H177</f>
        <v>0.028000000000000001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173</v>
      </c>
      <c r="AT177" s="225" t="s">
        <v>314</v>
      </c>
      <c r="AU177" s="225" t="s">
        <v>87</v>
      </c>
      <c r="AY177" s="19" t="s">
        <v>132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85</v>
      </c>
      <c r="BK177" s="226">
        <f>ROUND(I177*H177,2)</f>
        <v>0</v>
      </c>
      <c r="BL177" s="19" t="s">
        <v>153</v>
      </c>
      <c r="BM177" s="225" t="s">
        <v>873</v>
      </c>
    </row>
    <row r="178" s="2" customFormat="1" ht="16.5" customHeight="1">
      <c r="A178" s="40"/>
      <c r="B178" s="41"/>
      <c r="C178" s="259" t="s">
        <v>439</v>
      </c>
      <c r="D178" s="259" t="s">
        <v>314</v>
      </c>
      <c r="E178" s="260" t="s">
        <v>874</v>
      </c>
      <c r="F178" s="261" t="s">
        <v>875</v>
      </c>
      <c r="G178" s="262" t="s">
        <v>362</v>
      </c>
      <c r="H178" s="263">
        <v>1</v>
      </c>
      <c r="I178" s="264"/>
      <c r="J178" s="265">
        <f>ROUND(I178*H178,2)</f>
        <v>0</v>
      </c>
      <c r="K178" s="261" t="s">
        <v>139</v>
      </c>
      <c r="L178" s="266"/>
      <c r="M178" s="267" t="s">
        <v>31</v>
      </c>
      <c r="N178" s="268" t="s">
        <v>48</v>
      </c>
      <c r="O178" s="86"/>
      <c r="P178" s="223">
        <f>O178*H178</f>
        <v>0</v>
      </c>
      <c r="Q178" s="223">
        <v>0.040000000000000001</v>
      </c>
      <c r="R178" s="223">
        <f>Q178*H178</f>
        <v>0.040000000000000001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173</v>
      </c>
      <c r="AT178" s="225" t="s">
        <v>314</v>
      </c>
      <c r="AU178" s="225" t="s">
        <v>87</v>
      </c>
      <c r="AY178" s="19" t="s">
        <v>132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85</v>
      </c>
      <c r="BK178" s="226">
        <f>ROUND(I178*H178,2)</f>
        <v>0</v>
      </c>
      <c r="BL178" s="19" t="s">
        <v>153</v>
      </c>
      <c r="BM178" s="225" t="s">
        <v>876</v>
      </c>
    </row>
    <row r="179" s="2" customFormat="1" ht="16.5" customHeight="1">
      <c r="A179" s="40"/>
      <c r="B179" s="41"/>
      <c r="C179" s="214" t="s">
        <v>445</v>
      </c>
      <c r="D179" s="214" t="s">
        <v>135</v>
      </c>
      <c r="E179" s="215" t="s">
        <v>877</v>
      </c>
      <c r="F179" s="216" t="s">
        <v>878</v>
      </c>
      <c r="G179" s="217" t="s">
        <v>362</v>
      </c>
      <c r="H179" s="218">
        <v>2</v>
      </c>
      <c r="I179" s="219"/>
      <c r="J179" s="220">
        <f>ROUND(I179*H179,2)</f>
        <v>0</v>
      </c>
      <c r="K179" s="216" t="s">
        <v>139</v>
      </c>
      <c r="L179" s="46"/>
      <c r="M179" s="221" t="s">
        <v>31</v>
      </c>
      <c r="N179" s="222" t="s">
        <v>48</v>
      </c>
      <c r="O179" s="86"/>
      <c r="P179" s="223">
        <f>O179*H179</f>
        <v>0</v>
      </c>
      <c r="Q179" s="223">
        <v>0.21734000000000001</v>
      </c>
      <c r="R179" s="223">
        <f>Q179*H179</f>
        <v>0.43468000000000001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153</v>
      </c>
      <c r="AT179" s="225" t="s">
        <v>135</v>
      </c>
      <c r="AU179" s="225" t="s">
        <v>87</v>
      </c>
      <c r="AY179" s="19" t="s">
        <v>132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85</v>
      </c>
      <c r="BK179" s="226">
        <f>ROUND(I179*H179,2)</f>
        <v>0</v>
      </c>
      <c r="BL179" s="19" t="s">
        <v>153</v>
      </c>
      <c r="BM179" s="225" t="s">
        <v>879</v>
      </c>
    </row>
    <row r="180" s="2" customFormat="1">
      <c r="A180" s="40"/>
      <c r="B180" s="41"/>
      <c r="C180" s="42"/>
      <c r="D180" s="227" t="s">
        <v>142</v>
      </c>
      <c r="E180" s="42"/>
      <c r="F180" s="228" t="s">
        <v>880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142</v>
      </c>
      <c r="AU180" s="19" t="s">
        <v>87</v>
      </c>
    </row>
    <row r="181" s="2" customFormat="1" ht="16.5" customHeight="1">
      <c r="A181" s="40"/>
      <c r="B181" s="41"/>
      <c r="C181" s="259" t="s">
        <v>450</v>
      </c>
      <c r="D181" s="259" t="s">
        <v>314</v>
      </c>
      <c r="E181" s="260" t="s">
        <v>881</v>
      </c>
      <c r="F181" s="261" t="s">
        <v>882</v>
      </c>
      <c r="G181" s="262" t="s">
        <v>362</v>
      </c>
      <c r="H181" s="263">
        <v>2</v>
      </c>
      <c r="I181" s="264"/>
      <c r="J181" s="265">
        <f>ROUND(I181*H181,2)</f>
        <v>0</v>
      </c>
      <c r="K181" s="261" t="s">
        <v>139</v>
      </c>
      <c r="L181" s="266"/>
      <c r="M181" s="267" t="s">
        <v>31</v>
      </c>
      <c r="N181" s="268" t="s">
        <v>48</v>
      </c>
      <c r="O181" s="86"/>
      <c r="P181" s="223">
        <f>O181*H181</f>
        <v>0</v>
      </c>
      <c r="Q181" s="223">
        <v>0.052400000000000002</v>
      </c>
      <c r="R181" s="223">
        <f>Q181*H181</f>
        <v>0.1048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173</v>
      </c>
      <c r="AT181" s="225" t="s">
        <v>314</v>
      </c>
      <c r="AU181" s="225" t="s">
        <v>87</v>
      </c>
      <c r="AY181" s="19" t="s">
        <v>132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85</v>
      </c>
      <c r="BK181" s="226">
        <f>ROUND(I181*H181,2)</f>
        <v>0</v>
      </c>
      <c r="BL181" s="19" t="s">
        <v>153</v>
      </c>
      <c r="BM181" s="225" t="s">
        <v>883</v>
      </c>
    </row>
    <row r="182" s="2" customFormat="1" ht="16.5" customHeight="1">
      <c r="A182" s="40"/>
      <c r="B182" s="41"/>
      <c r="C182" s="259" t="s">
        <v>455</v>
      </c>
      <c r="D182" s="259" t="s">
        <v>314</v>
      </c>
      <c r="E182" s="260" t="s">
        <v>884</v>
      </c>
      <c r="F182" s="261" t="s">
        <v>885</v>
      </c>
      <c r="G182" s="262" t="s">
        <v>362</v>
      </c>
      <c r="H182" s="263">
        <v>2</v>
      </c>
      <c r="I182" s="264"/>
      <c r="J182" s="265">
        <f>ROUND(I182*H182,2)</f>
        <v>0</v>
      </c>
      <c r="K182" s="261" t="s">
        <v>139</v>
      </c>
      <c r="L182" s="266"/>
      <c r="M182" s="267" t="s">
        <v>31</v>
      </c>
      <c r="N182" s="268" t="s">
        <v>48</v>
      </c>
      <c r="O182" s="86"/>
      <c r="P182" s="223">
        <f>O182*H182</f>
        <v>0</v>
      </c>
      <c r="Q182" s="223">
        <v>0.0040000000000000001</v>
      </c>
      <c r="R182" s="223">
        <f>Q182*H182</f>
        <v>0.0080000000000000002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173</v>
      </c>
      <c r="AT182" s="225" t="s">
        <v>314</v>
      </c>
      <c r="AU182" s="225" t="s">
        <v>87</v>
      </c>
      <c r="AY182" s="19" t="s">
        <v>132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85</v>
      </c>
      <c r="BK182" s="226">
        <f>ROUND(I182*H182,2)</f>
        <v>0</v>
      </c>
      <c r="BL182" s="19" t="s">
        <v>153</v>
      </c>
      <c r="BM182" s="225" t="s">
        <v>886</v>
      </c>
    </row>
    <row r="183" s="2" customFormat="1" ht="16.5" customHeight="1">
      <c r="A183" s="40"/>
      <c r="B183" s="41"/>
      <c r="C183" s="214" t="s">
        <v>460</v>
      </c>
      <c r="D183" s="214" t="s">
        <v>135</v>
      </c>
      <c r="E183" s="215" t="s">
        <v>887</v>
      </c>
      <c r="F183" s="216" t="s">
        <v>888</v>
      </c>
      <c r="G183" s="217" t="s">
        <v>253</v>
      </c>
      <c r="H183" s="218">
        <v>15.5</v>
      </c>
      <c r="I183" s="219"/>
      <c r="J183" s="220">
        <f>ROUND(I183*H183,2)</f>
        <v>0</v>
      </c>
      <c r="K183" s="216" t="s">
        <v>139</v>
      </c>
      <c r="L183" s="46"/>
      <c r="M183" s="221" t="s">
        <v>31</v>
      </c>
      <c r="N183" s="222" t="s">
        <v>48</v>
      </c>
      <c r="O183" s="86"/>
      <c r="P183" s="223">
        <f>O183*H183</f>
        <v>0</v>
      </c>
      <c r="Q183" s="223">
        <v>0.00020000000000000001</v>
      </c>
      <c r="R183" s="223">
        <f>Q183*H183</f>
        <v>0.0031000000000000003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153</v>
      </c>
      <c r="AT183" s="225" t="s">
        <v>135</v>
      </c>
      <c r="AU183" s="225" t="s">
        <v>87</v>
      </c>
      <c r="AY183" s="19" t="s">
        <v>132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85</v>
      </c>
      <c r="BK183" s="226">
        <f>ROUND(I183*H183,2)</f>
        <v>0</v>
      </c>
      <c r="BL183" s="19" t="s">
        <v>153</v>
      </c>
      <c r="BM183" s="225" t="s">
        <v>889</v>
      </c>
    </row>
    <row r="184" s="2" customFormat="1">
      <c r="A184" s="40"/>
      <c r="B184" s="41"/>
      <c r="C184" s="42"/>
      <c r="D184" s="227" t="s">
        <v>142</v>
      </c>
      <c r="E184" s="42"/>
      <c r="F184" s="228" t="s">
        <v>890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142</v>
      </c>
      <c r="AU184" s="19" t="s">
        <v>87</v>
      </c>
    </row>
    <row r="185" s="2" customFormat="1" ht="16.5" customHeight="1">
      <c r="A185" s="40"/>
      <c r="B185" s="41"/>
      <c r="C185" s="214" t="s">
        <v>465</v>
      </c>
      <c r="D185" s="214" t="s">
        <v>135</v>
      </c>
      <c r="E185" s="215" t="s">
        <v>891</v>
      </c>
      <c r="F185" s="216" t="s">
        <v>892</v>
      </c>
      <c r="G185" s="217" t="s">
        <v>253</v>
      </c>
      <c r="H185" s="218">
        <v>15.5</v>
      </c>
      <c r="I185" s="219"/>
      <c r="J185" s="220">
        <f>ROUND(I185*H185,2)</f>
        <v>0</v>
      </c>
      <c r="K185" s="216" t="s">
        <v>139</v>
      </c>
      <c r="L185" s="46"/>
      <c r="M185" s="221" t="s">
        <v>31</v>
      </c>
      <c r="N185" s="222" t="s">
        <v>48</v>
      </c>
      <c r="O185" s="86"/>
      <c r="P185" s="223">
        <f>O185*H185</f>
        <v>0</v>
      </c>
      <c r="Q185" s="223">
        <v>0.00012999999999999999</v>
      </c>
      <c r="R185" s="223">
        <f>Q185*H185</f>
        <v>0.0020149999999999999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153</v>
      </c>
      <c r="AT185" s="225" t="s">
        <v>135</v>
      </c>
      <c r="AU185" s="225" t="s">
        <v>87</v>
      </c>
      <c r="AY185" s="19" t="s">
        <v>132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85</v>
      </c>
      <c r="BK185" s="226">
        <f>ROUND(I185*H185,2)</f>
        <v>0</v>
      </c>
      <c r="BL185" s="19" t="s">
        <v>153</v>
      </c>
      <c r="BM185" s="225" t="s">
        <v>893</v>
      </c>
    </row>
    <row r="186" s="2" customFormat="1">
      <c r="A186" s="40"/>
      <c r="B186" s="41"/>
      <c r="C186" s="42"/>
      <c r="D186" s="227" t="s">
        <v>142</v>
      </c>
      <c r="E186" s="42"/>
      <c r="F186" s="228" t="s">
        <v>894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142</v>
      </c>
      <c r="AU186" s="19" t="s">
        <v>87</v>
      </c>
    </row>
    <row r="187" s="12" customFormat="1" ht="22.8" customHeight="1">
      <c r="A187" s="12"/>
      <c r="B187" s="198"/>
      <c r="C187" s="199"/>
      <c r="D187" s="200" t="s">
        <v>76</v>
      </c>
      <c r="E187" s="212" t="s">
        <v>617</v>
      </c>
      <c r="F187" s="212" t="s">
        <v>618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SUM(P188:P196)</f>
        <v>0</v>
      </c>
      <c r="Q187" s="206"/>
      <c r="R187" s="207">
        <f>SUM(R188:R196)</f>
        <v>0</v>
      </c>
      <c r="S187" s="206"/>
      <c r="T187" s="208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85</v>
      </c>
      <c r="AT187" s="210" t="s">
        <v>76</v>
      </c>
      <c r="AU187" s="210" t="s">
        <v>85</v>
      </c>
      <c r="AY187" s="209" t="s">
        <v>132</v>
      </c>
      <c r="BK187" s="211">
        <f>SUM(BK188:BK196)</f>
        <v>0</v>
      </c>
    </row>
    <row r="188" s="2" customFormat="1" ht="24.15" customHeight="1">
      <c r="A188" s="40"/>
      <c r="B188" s="41"/>
      <c r="C188" s="214" t="s">
        <v>471</v>
      </c>
      <c r="D188" s="214" t="s">
        <v>135</v>
      </c>
      <c r="E188" s="215" t="s">
        <v>632</v>
      </c>
      <c r="F188" s="216" t="s">
        <v>633</v>
      </c>
      <c r="G188" s="217" t="s">
        <v>317</v>
      </c>
      <c r="H188" s="218">
        <v>1.5</v>
      </c>
      <c r="I188" s="219"/>
      <c r="J188" s="220">
        <f>ROUND(I188*H188,2)</f>
        <v>0</v>
      </c>
      <c r="K188" s="216" t="s">
        <v>139</v>
      </c>
      <c r="L188" s="46"/>
      <c r="M188" s="221" t="s">
        <v>31</v>
      </c>
      <c r="N188" s="222" t="s">
        <v>48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153</v>
      </c>
      <c r="AT188" s="225" t="s">
        <v>135</v>
      </c>
      <c r="AU188" s="225" t="s">
        <v>87</v>
      </c>
      <c r="AY188" s="19" t="s">
        <v>132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85</v>
      </c>
      <c r="BK188" s="226">
        <f>ROUND(I188*H188,2)</f>
        <v>0</v>
      </c>
      <c r="BL188" s="19" t="s">
        <v>153</v>
      </c>
      <c r="BM188" s="225" t="s">
        <v>895</v>
      </c>
    </row>
    <row r="189" s="2" customFormat="1">
      <c r="A189" s="40"/>
      <c r="B189" s="41"/>
      <c r="C189" s="42"/>
      <c r="D189" s="227" t="s">
        <v>142</v>
      </c>
      <c r="E189" s="42"/>
      <c r="F189" s="228" t="s">
        <v>635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142</v>
      </c>
      <c r="AU189" s="19" t="s">
        <v>87</v>
      </c>
    </row>
    <row r="190" s="2" customFormat="1" ht="24.15" customHeight="1">
      <c r="A190" s="40"/>
      <c r="B190" s="41"/>
      <c r="C190" s="214" t="s">
        <v>476</v>
      </c>
      <c r="D190" s="214" t="s">
        <v>135</v>
      </c>
      <c r="E190" s="215" t="s">
        <v>639</v>
      </c>
      <c r="F190" s="216" t="s">
        <v>627</v>
      </c>
      <c r="G190" s="217" t="s">
        <v>317</v>
      </c>
      <c r="H190" s="218">
        <v>58.5</v>
      </c>
      <c r="I190" s="219"/>
      <c r="J190" s="220">
        <f>ROUND(I190*H190,2)</f>
        <v>0</v>
      </c>
      <c r="K190" s="216" t="s">
        <v>139</v>
      </c>
      <c r="L190" s="46"/>
      <c r="M190" s="221" t="s">
        <v>31</v>
      </c>
      <c r="N190" s="222" t="s">
        <v>48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153</v>
      </c>
      <c r="AT190" s="225" t="s">
        <v>135</v>
      </c>
      <c r="AU190" s="225" t="s">
        <v>87</v>
      </c>
      <c r="AY190" s="19" t="s">
        <v>132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85</v>
      </c>
      <c r="BK190" s="226">
        <f>ROUND(I190*H190,2)</f>
        <v>0</v>
      </c>
      <c r="BL190" s="19" t="s">
        <v>153</v>
      </c>
      <c r="BM190" s="225" t="s">
        <v>896</v>
      </c>
    </row>
    <row r="191" s="2" customFormat="1">
      <c r="A191" s="40"/>
      <c r="B191" s="41"/>
      <c r="C191" s="42"/>
      <c r="D191" s="227" t="s">
        <v>142</v>
      </c>
      <c r="E191" s="42"/>
      <c r="F191" s="228" t="s">
        <v>641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142</v>
      </c>
      <c r="AU191" s="19" t="s">
        <v>87</v>
      </c>
    </row>
    <row r="192" s="13" customFormat="1">
      <c r="A192" s="13"/>
      <c r="B192" s="236"/>
      <c r="C192" s="237"/>
      <c r="D192" s="238" t="s">
        <v>214</v>
      </c>
      <c r="E192" s="237"/>
      <c r="F192" s="240" t="s">
        <v>897</v>
      </c>
      <c r="G192" s="237"/>
      <c r="H192" s="241">
        <v>58.5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214</v>
      </c>
      <c r="AU192" s="247" t="s">
        <v>87</v>
      </c>
      <c r="AV192" s="13" t="s">
        <v>87</v>
      </c>
      <c r="AW192" s="13" t="s">
        <v>4</v>
      </c>
      <c r="AX192" s="13" t="s">
        <v>85</v>
      </c>
      <c r="AY192" s="247" t="s">
        <v>132</v>
      </c>
    </row>
    <row r="193" s="2" customFormat="1" ht="16.5" customHeight="1">
      <c r="A193" s="40"/>
      <c r="B193" s="41"/>
      <c r="C193" s="214" t="s">
        <v>482</v>
      </c>
      <c r="D193" s="214" t="s">
        <v>135</v>
      </c>
      <c r="E193" s="215" t="s">
        <v>898</v>
      </c>
      <c r="F193" s="216" t="s">
        <v>899</v>
      </c>
      <c r="G193" s="217" t="s">
        <v>317</v>
      </c>
      <c r="H193" s="218">
        <v>1.5</v>
      </c>
      <c r="I193" s="219"/>
      <c r="J193" s="220">
        <f>ROUND(I193*H193,2)</f>
        <v>0</v>
      </c>
      <c r="K193" s="216" t="s">
        <v>139</v>
      </c>
      <c r="L193" s="46"/>
      <c r="M193" s="221" t="s">
        <v>31</v>
      </c>
      <c r="N193" s="222" t="s">
        <v>48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153</v>
      </c>
      <c r="AT193" s="225" t="s">
        <v>135</v>
      </c>
      <c r="AU193" s="225" t="s">
        <v>87</v>
      </c>
      <c r="AY193" s="19" t="s">
        <v>132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85</v>
      </c>
      <c r="BK193" s="226">
        <f>ROUND(I193*H193,2)</f>
        <v>0</v>
      </c>
      <c r="BL193" s="19" t="s">
        <v>153</v>
      </c>
      <c r="BM193" s="225" t="s">
        <v>900</v>
      </c>
    </row>
    <row r="194" s="2" customFormat="1">
      <c r="A194" s="40"/>
      <c r="B194" s="41"/>
      <c r="C194" s="42"/>
      <c r="D194" s="227" t="s">
        <v>142</v>
      </c>
      <c r="E194" s="42"/>
      <c r="F194" s="228" t="s">
        <v>901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142</v>
      </c>
      <c r="AU194" s="19" t="s">
        <v>87</v>
      </c>
    </row>
    <row r="195" s="2" customFormat="1" ht="24.15" customHeight="1">
      <c r="A195" s="40"/>
      <c r="B195" s="41"/>
      <c r="C195" s="214" t="s">
        <v>489</v>
      </c>
      <c r="D195" s="214" t="s">
        <v>135</v>
      </c>
      <c r="E195" s="215" t="s">
        <v>649</v>
      </c>
      <c r="F195" s="216" t="s">
        <v>650</v>
      </c>
      <c r="G195" s="217" t="s">
        <v>317</v>
      </c>
      <c r="H195" s="218">
        <v>1.5</v>
      </c>
      <c r="I195" s="219"/>
      <c r="J195" s="220">
        <f>ROUND(I195*H195,2)</f>
        <v>0</v>
      </c>
      <c r="K195" s="216" t="s">
        <v>139</v>
      </c>
      <c r="L195" s="46"/>
      <c r="M195" s="221" t="s">
        <v>31</v>
      </c>
      <c r="N195" s="222" t="s">
        <v>48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153</v>
      </c>
      <c r="AT195" s="225" t="s">
        <v>135</v>
      </c>
      <c r="AU195" s="225" t="s">
        <v>87</v>
      </c>
      <c r="AY195" s="19" t="s">
        <v>132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85</v>
      </c>
      <c r="BK195" s="226">
        <f>ROUND(I195*H195,2)</f>
        <v>0</v>
      </c>
      <c r="BL195" s="19" t="s">
        <v>153</v>
      </c>
      <c r="BM195" s="225" t="s">
        <v>902</v>
      </c>
    </row>
    <row r="196" s="2" customFormat="1">
      <c r="A196" s="40"/>
      <c r="B196" s="41"/>
      <c r="C196" s="42"/>
      <c r="D196" s="227" t="s">
        <v>142</v>
      </c>
      <c r="E196" s="42"/>
      <c r="F196" s="228" t="s">
        <v>652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87</v>
      </c>
    </row>
    <row r="197" s="12" customFormat="1" ht="22.8" customHeight="1">
      <c r="A197" s="12"/>
      <c r="B197" s="198"/>
      <c r="C197" s="199"/>
      <c r="D197" s="200" t="s">
        <v>76</v>
      </c>
      <c r="E197" s="212" t="s">
        <v>662</v>
      </c>
      <c r="F197" s="212" t="s">
        <v>663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SUM(P198:P199)</f>
        <v>0</v>
      </c>
      <c r="Q197" s="206"/>
      <c r="R197" s="207">
        <f>SUM(R198:R199)</f>
        <v>0</v>
      </c>
      <c r="S197" s="206"/>
      <c r="T197" s="208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85</v>
      </c>
      <c r="AT197" s="210" t="s">
        <v>76</v>
      </c>
      <c r="AU197" s="210" t="s">
        <v>85</v>
      </c>
      <c r="AY197" s="209" t="s">
        <v>132</v>
      </c>
      <c r="BK197" s="211">
        <f>SUM(BK198:BK199)</f>
        <v>0</v>
      </c>
    </row>
    <row r="198" s="2" customFormat="1" ht="24.15" customHeight="1">
      <c r="A198" s="40"/>
      <c r="B198" s="41"/>
      <c r="C198" s="214" t="s">
        <v>496</v>
      </c>
      <c r="D198" s="214" t="s">
        <v>135</v>
      </c>
      <c r="E198" s="215" t="s">
        <v>903</v>
      </c>
      <c r="F198" s="216" t="s">
        <v>904</v>
      </c>
      <c r="G198" s="217" t="s">
        <v>317</v>
      </c>
      <c r="H198" s="218">
        <v>3.0339999999999998</v>
      </c>
      <c r="I198" s="219"/>
      <c r="J198" s="220">
        <f>ROUND(I198*H198,2)</f>
        <v>0</v>
      </c>
      <c r="K198" s="216" t="s">
        <v>139</v>
      </c>
      <c r="L198" s="46"/>
      <c r="M198" s="221" t="s">
        <v>31</v>
      </c>
      <c r="N198" s="222" t="s">
        <v>48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153</v>
      </c>
      <c r="AT198" s="225" t="s">
        <v>135</v>
      </c>
      <c r="AU198" s="225" t="s">
        <v>87</v>
      </c>
      <c r="AY198" s="19" t="s">
        <v>132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85</v>
      </c>
      <c r="BK198" s="226">
        <f>ROUND(I198*H198,2)</f>
        <v>0</v>
      </c>
      <c r="BL198" s="19" t="s">
        <v>153</v>
      </c>
      <c r="BM198" s="225" t="s">
        <v>905</v>
      </c>
    </row>
    <row r="199" s="2" customFormat="1">
      <c r="A199" s="40"/>
      <c r="B199" s="41"/>
      <c r="C199" s="42"/>
      <c r="D199" s="227" t="s">
        <v>142</v>
      </c>
      <c r="E199" s="42"/>
      <c r="F199" s="228" t="s">
        <v>906</v>
      </c>
      <c r="G199" s="42"/>
      <c r="H199" s="42"/>
      <c r="I199" s="229"/>
      <c r="J199" s="42"/>
      <c r="K199" s="42"/>
      <c r="L199" s="46"/>
      <c r="M199" s="232"/>
      <c r="N199" s="233"/>
      <c r="O199" s="234"/>
      <c r="P199" s="234"/>
      <c r="Q199" s="234"/>
      <c r="R199" s="234"/>
      <c r="S199" s="234"/>
      <c r="T199" s="235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142</v>
      </c>
      <c r="AU199" s="19" t="s">
        <v>87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zcukoW5Rjuf1i7iYjbZx99MqRmEkXrAfVMSmbEX7GproyHphlSeIrR5n02mo/Uz7VnlgeHR4u7F1RmhmFUNFLA==" hashValue="nCGmU0uavre4oIvtAEbhg0WsujcxJrvOgRnuIR6dRIkS03dDvwj50WuGw8bHywC4hrMRtCygBxIrU9dglz4JeQ==" algorithmName="SHA-512" password="CC35"/>
  <autoFilter ref="C85:K19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32251102"/>
    <hyperlink ref="F93" r:id="rId2" display="https://podminky.urs.cz/item/CS_URS_2024_01/133251101"/>
    <hyperlink ref="F96" r:id="rId3" display="https://podminky.urs.cz/item/CS_URS_2024_01/151101101"/>
    <hyperlink ref="F101" r:id="rId4" display="https://podminky.urs.cz/item/CS_URS_2024_01/151101111"/>
    <hyperlink ref="F103" r:id="rId5" display="https://podminky.urs.cz/item/CS_URS_2024_01/162251102"/>
    <hyperlink ref="F106" r:id="rId6" display="https://podminky.urs.cz/item/CS_URS_2024_01/162751117"/>
    <hyperlink ref="F109" r:id="rId7" display="https://podminky.urs.cz/item/CS_URS_2024_01/162751119"/>
    <hyperlink ref="F112" r:id="rId8" display="https://podminky.urs.cz/item/CS_URS_2024_01/167151101"/>
    <hyperlink ref="F115" r:id="rId9" display="https://podminky.urs.cz/item/CS_URS_2024_01/171201231"/>
    <hyperlink ref="F118" r:id="rId10" display="https://podminky.urs.cz/item/CS_URS_2024_01/174151101"/>
    <hyperlink ref="F125" r:id="rId11" display="https://podminky.urs.cz/item/CS_URS_2024_01/175111101"/>
    <hyperlink ref="F131" r:id="rId12" display="https://podminky.urs.cz/item/CS_URS_2024_01/358315114"/>
    <hyperlink ref="F135" r:id="rId13" display="https://podminky.urs.cz/item/CS_URS_2024_01/451572111"/>
    <hyperlink ref="F140" r:id="rId14" display="https://podminky.urs.cz/item/CS_URS_2024_01/452112112"/>
    <hyperlink ref="F145" r:id="rId15" display="https://podminky.urs.cz/item/CS_URS_2024_01/871310310"/>
    <hyperlink ref="F152" r:id="rId16" display="https://podminky.urs.cz/item/CS_URS_2024_01/877310310"/>
    <hyperlink ref="F157" r:id="rId17" display="https://podminky.urs.cz/item/CS_URS_2024_01/892351111"/>
    <hyperlink ref="F159" r:id="rId18" display="https://podminky.urs.cz/item/CS_URS_2024_01/892372111"/>
    <hyperlink ref="F161" r:id="rId19" display="https://podminky.urs.cz/item/CS_URS_2024_01/895941341"/>
    <hyperlink ref="F167" r:id="rId20" display="https://podminky.urs.cz/item/CS_URS_2024_01/895941351"/>
    <hyperlink ref="F170" r:id="rId21" display="https://podminky.urs.cz/item/CS_URS_2024_01/895941362"/>
    <hyperlink ref="F173" r:id="rId22" display="https://podminky.urs.cz/item/CS_URS_2024_01/899102211"/>
    <hyperlink ref="F176" r:id="rId23" display="https://podminky.urs.cz/item/CS_URS_2024_01/899133211"/>
    <hyperlink ref="F180" r:id="rId24" display="https://podminky.urs.cz/item/CS_URS_2024_01/899204112"/>
    <hyperlink ref="F184" r:id="rId25" display="https://podminky.urs.cz/item/CS_URS_2024_01/899721112"/>
    <hyperlink ref="F186" r:id="rId26" display="https://podminky.urs.cz/item/CS_URS_2024_01/899722114"/>
    <hyperlink ref="F189" r:id="rId27" display="https://podminky.urs.cz/item/CS_URS_2024_01/997221561"/>
    <hyperlink ref="F191" r:id="rId28" display="https://podminky.urs.cz/item/CS_URS_2024_01/997221569"/>
    <hyperlink ref="F194" r:id="rId29" display="https://podminky.urs.cz/item/CS_URS_2024_01/997221611"/>
    <hyperlink ref="F196" r:id="rId30" display="https://podminky.urs.cz/item/CS_URS_2024_01/997221861"/>
    <hyperlink ref="F199" r:id="rId31" display="https://podminky.urs.cz/item/CS_URS_2024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87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Oprava komunikace p.p.č. 1683 – propoj mezi ul. Pletařská a ul. T. G. Masaryka ve Varnsdorfu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907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31</v>
      </c>
      <c r="G11" s="40"/>
      <c r="H11" s="40"/>
      <c r="I11" s="144" t="s">
        <v>20</v>
      </c>
      <c r="J11" s="135" t="s">
        <v>31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908</v>
      </c>
      <c r="G12" s="40"/>
      <c r="H12" s="40"/>
      <c r="I12" s="144" t="s">
        <v>24</v>
      </c>
      <c r="J12" s="148" t="str">
        <f>'Rekapitulace zakázky'!AN8</f>
        <v>10. 6. 2024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26</v>
      </c>
      <c r="E14" s="40"/>
      <c r="F14" s="40"/>
      <c r="G14" s="40"/>
      <c r="H14" s="40"/>
      <c r="I14" s="144" t="s">
        <v>27</v>
      </c>
      <c r="J14" s="135" t="str">
        <f>IF('Rekapitulace zakázky'!AN10="","",'Rekapitulace zakázky'!AN10)</f>
        <v>00261718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zakázky'!E11="","",'Rekapitulace zakázky'!E11)</f>
        <v>Město Varnsdorf</v>
      </c>
      <c r="F15" s="40"/>
      <c r="G15" s="40"/>
      <c r="H15" s="40"/>
      <c r="I15" s="144" t="s">
        <v>30</v>
      </c>
      <c r="J15" s="135" t="str">
        <f>IF('Rekapitulace zakázky'!AN11="","",'Rekapitulace zakázky'!AN11)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32</v>
      </c>
      <c r="E17" s="40"/>
      <c r="F17" s="40"/>
      <c r="G17" s="40"/>
      <c r="H17" s="40"/>
      <c r="I17" s="144" t="s">
        <v>27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30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34</v>
      </c>
      <c r="E20" s="40"/>
      <c r="F20" s="40"/>
      <c r="G20" s="40"/>
      <c r="H20" s="40"/>
      <c r="I20" s="144" t="s">
        <v>27</v>
      </c>
      <c r="J20" s="135" t="str">
        <f>IF('Rekapitulace zakázky'!AN16="","",'Rekapitulace zakázky'!AN16)</f>
        <v>25487892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zakázky'!E17="","",'Rekapitulace zakázky'!E17)</f>
        <v xml:space="preserve">ProProjekt s.r.o. </v>
      </c>
      <c r="F21" s="40"/>
      <c r="G21" s="40"/>
      <c r="H21" s="40"/>
      <c r="I21" s="144" t="s">
        <v>30</v>
      </c>
      <c r="J21" s="135" t="str">
        <f>IF('Rekapitulace zakázky'!AN17="","",'Rekapitulace zakázky'!AN17)</f>
        <v>CZ25487892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4" t="s">
        <v>27</v>
      </c>
      <c r="J23" s="135" t="str">
        <f>IF('Rekapitulace zakázky'!AN19="","",'Rekapitulace zakázky'!AN19)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zakázky'!E20="","",'Rekapitulace zakázky'!E20)</f>
        <v>Martin Rousek</v>
      </c>
      <c r="F24" s="40"/>
      <c r="G24" s="40"/>
      <c r="H24" s="40"/>
      <c r="I24" s="144" t="s">
        <v>30</v>
      </c>
      <c r="J24" s="135" t="str">
        <f>IF('Rekapitulace zakázky'!AN20="","",'Rekapitulace zakázky'!AN20)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95.25" customHeight="1">
      <c r="A27" s="149"/>
      <c r="B27" s="150"/>
      <c r="C27" s="149"/>
      <c r="D27" s="149"/>
      <c r="E27" s="151" t="s">
        <v>909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ROUND((SUM(BE85:BE133)),  2)</f>
        <v>0</v>
      </c>
      <c r="G33" s="40"/>
      <c r="H33" s="40"/>
      <c r="I33" s="159">
        <v>0.20999999999999999</v>
      </c>
      <c r="J33" s="158">
        <f>ROUND(((SUM(BE85:BE133))*I33),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ROUND((SUM(BF85:BF133)),  2)</f>
        <v>0</v>
      </c>
      <c r="G34" s="40"/>
      <c r="H34" s="40"/>
      <c r="I34" s="159">
        <v>0.12</v>
      </c>
      <c r="J34" s="158">
        <f>ROUND(((SUM(BF85:BF133))*I34),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ROUND((SUM(BG85:BG133)),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ROUND((SUM(BH85:BH133)),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ROUND((SUM(BI85:BI133)),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komunikace p.p.č. 1683 – propoj mezi ul. Pletařská a ul. T. G. Masaryka ve Varnsdorfu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3 - Sadové úpravy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10. 6. 2024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Město Varnsdorf</v>
      </c>
      <c r="G54" s="42"/>
      <c r="H54" s="42"/>
      <c r="I54" s="34" t="s">
        <v>34</v>
      </c>
      <c r="J54" s="38" t="str">
        <f>E21</f>
        <v xml:space="preserve">ProProjekt s.r.o.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Martin Rousek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107</v>
      </c>
      <c r="D57" s="173"/>
      <c r="E57" s="173"/>
      <c r="F57" s="173"/>
      <c r="G57" s="173"/>
      <c r="H57" s="173"/>
      <c r="I57" s="173"/>
      <c r="J57" s="174" t="s">
        <v>108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6"/>
      <c r="C60" s="177"/>
      <c r="D60" s="178" t="s">
        <v>910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911</v>
      </c>
      <c r="E61" s="179"/>
      <c r="F61" s="179"/>
      <c r="G61" s="179"/>
      <c r="H61" s="179"/>
      <c r="I61" s="179"/>
      <c r="J61" s="180">
        <f>J94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912</v>
      </c>
      <c r="E62" s="179"/>
      <c r="F62" s="179"/>
      <c r="G62" s="179"/>
      <c r="H62" s="179"/>
      <c r="I62" s="179"/>
      <c r="J62" s="180">
        <f>J110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913</v>
      </c>
      <c r="E63" s="179"/>
      <c r="F63" s="179"/>
      <c r="G63" s="179"/>
      <c r="H63" s="179"/>
      <c r="I63" s="179"/>
      <c r="J63" s="180">
        <f>J121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914</v>
      </c>
      <c r="E64" s="179"/>
      <c r="F64" s="179"/>
      <c r="G64" s="179"/>
      <c r="H64" s="179"/>
      <c r="I64" s="179"/>
      <c r="J64" s="180">
        <f>J124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915</v>
      </c>
      <c r="E65" s="179"/>
      <c r="F65" s="179"/>
      <c r="G65" s="179"/>
      <c r="H65" s="179"/>
      <c r="I65" s="179"/>
      <c r="J65" s="180">
        <f>J127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komunikace p.p.č. 1683 – propoj mezi ul. Pletařská a ul. T. G. Masaryka ve Varnsdorfu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3 - Sadové úpravy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 xml:space="preserve"> </v>
      </c>
      <c r="G79" s="42"/>
      <c r="H79" s="42"/>
      <c r="I79" s="34" t="s">
        <v>24</v>
      </c>
      <c r="J79" s="74" t="str">
        <f>IF(J12="","",J12)</f>
        <v>10. 6. 2024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Město Varnsdorf</v>
      </c>
      <c r="G81" s="42"/>
      <c r="H81" s="42"/>
      <c r="I81" s="34" t="s">
        <v>34</v>
      </c>
      <c r="J81" s="38" t="str">
        <f>E21</f>
        <v xml:space="preserve">ProProjekt s.r.o.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Martin Rousek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117</v>
      </c>
      <c r="D84" s="190" t="s">
        <v>62</v>
      </c>
      <c r="E84" s="190" t="s">
        <v>58</v>
      </c>
      <c r="F84" s="190" t="s">
        <v>59</v>
      </c>
      <c r="G84" s="190" t="s">
        <v>118</v>
      </c>
      <c r="H84" s="190" t="s">
        <v>119</v>
      </c>
      <c r="I84" s="190" t="s">
        <v>120</v>
      </c>
      <c r="J84" s="190" t="s">
        <v>108</v>
      </c>
      <c r="K84" s="191" t="s">
        <v>121</v>
      </c>
      <c r="L84" s="192"/>
      <c r="M84" s="94" t="s">
        <v>31</v>
      </c>
      <c r="N84" s="95" t="s">
        <v>47</v>
      </c>
      <c r="O84" s="95" t="s">
        <v>122</v>
      </c>
      <c r="P84" s="95" t="s">
        <v>123</v>
      </c>
      <c r="Q84" s="95" t="s">
        <v>124</v>
      </c>
      <c r="R84" s="95" t="s">
        <v>125</v>
      </c>
      <c r="S84" s="95" t="s">
        <v>126</v>
      </c>
      <c r="T84" s="96" t="s">
        <v>127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128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P86+P94+P110+P121+P124+P127</f>
        <v>0</v>
      </c>
      <c r="Q85" s="98"/>
      <c r="R85" s="195">
        <f>R86+R94+R110+R121+R124+R127</f>
        <v>0</v>
      </c>
      <c r="S85" s="98"/>
      <c r="T85" s="196">
        <f>T86+T94+T110+T121+T124+T127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109</v>
      </c>
      <c r="BK85" s="197">
        <f>BK86+BK94+BK110+BK121+BK124+BK127</f>
        <v>0</v>
      </c>
    </row>
    <row r="86" s="12" customFormat="1" ht="25.92" customHeight="1">
      <c r="A86" s="12"/>
      <c r="B86" s="198"/>
      <c r="C86" s="199"/>
      <c r="D86" s="200" t="s">
        <v>76</v>
      </c>
      <c r="E86" s="201" t="s">
        <v>916</v>
      </c>
      <c r="F86" s="201" t="s">
        <v>917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SUM(P87:P93)</f>
        <v>0</v>
      </c>
      <c r="Q86" s="206"/>
      <c r="R86" s="207">
        <f>SUM(R87:R93)</f>
        <v>0</v>
      </c>
      <c r="S86" s="206"/>
      <c r="T86" s="208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85</v>
      </c>
      <c r="AT86" s="210" t="s">
        <v>76</v>
      </c>
      <c r="AU86" s="210" t="s">
        <v>77</v>
      </c>
      <c r="AY86" s="209" t="s">
        <v>132</v>
      </c>
      <c r="BK86" s="211">
        <f>SUM(BK87:BK93)</f>
        <v>0</v>
      </c>
    </row>
    <row r="87" s="2" customFormat="1" ht="24.15" customHeight="1">
      <c r="A87" s="40"/>
      <c r="B87" s="41"/>
      <c r="C87" s="214" t="s">
        <v>85</v>
      </c>
      <c r="D87" s="214" t="s">
        <v>135</v>
      </c>
      <c r="E87" s="215" t="s">
        <v>918</v>
      </c>
      <c r="F87" s="216" t="s">
        <v>919</v>
      </c>
      <c r="G87" s="217" t="s">
        <v>211</v>
      </c>
      <c r="H87" s="218">
        <v>158</v>
      </c>
      <c r="I87" s="219"/>
      <c r="J87" s="220">
        <f>ROUND(I87*H87,2)</f>
        <v>0</v>
      </c>
      <c r="K87" s="216" t="s">
        <v>31</v>
      </c>
      <c r="L87" s="46"/>
      <c r="M87" s="221" t="s">
        <v>31</v>
      </c>
      <c r="N87" s="222" t="s">
        <v>48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153</v>
      </c>
      <c r="AT87" s="225" t="s">
        <v>135</v>
      </c>
      <c r="AU87" s="225" t="s">
        <v>85</v>
      </c>
      <c r="AY87" s="19" t="s">
        <v>132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85</v>
      </c>
      <c r="BK87" s="226">
        <f>ROUND(I87*H87,2)</f>
        <v>0</v>
      </c>
      <c r="BL87" s="19" t="s">
        <v>153</v>
      </c>
      <c r="BM87" s="225" t="s">
        <v>87</v>
      </c>
    </row>
    <row r="88" s="2" customFormat="1" ht="16.5" customHeight="1">
      <c r="A88" s="40"/>
      <c r="B88" s="41"/>
      <c r="C88" s="214" t="s">
        <v>87</v>
      </c>
      <c r="D88" s="214" t="s">
        <v>135</v>
      </c>
      <c r="E88" s="215" t="s">
        <v>920</v>
      </c>
      <c r="F88" s="216" t="s">
        <v>921</v>
      </c>
      <c r="G88" s="217" t="s">
        <v>922</v>
      </c>
      <c r="H88" s="218">
        <v>1</v>
      </c>
      <c r="I88" s="219"/>
      <c r="J88" s="220">
        <f>ROUND(I88*H88,2)</f>
        <v>0</v>
      </c>
      <c r="K88" s="216" t="s">
        <v>31</v>
      </c>
      <c r="L88" s="46"/>
      <c r="M88" s="221" t="s">
        <v>31</v>
      </c>
      <c r="N88" s="222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153</v>
      </c>
      <c r="AT88" s="225" t="s">
        <v>135</v>
      </c>
      <c r="AU88" s="225" t="s">
        <v>85</v>
      </c>
      <c r="AY88" s="19" t="s">
        <v>132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85</v>
      </c>
      <c r="BK88" s="226">
        <f>ROUND(I88*H88,2)</f>
        <v>0</v>
      </c>
      <c r="BL88" s="19" t="s">
        <v>153</v>
      </c>
      <c r="BM88" s="225" t="s">
        <v>153</v>
      </c>
    </row>
    <row r="89" s="2" customFormat="1" ht="21.75" customHeight="1">
      <c r="A89" s="40"/>
      <c r="B89" s="41"/>
      <c r="C89" s="214" t="s">
        <v>148</v>
      </c>
      <c r="D89" s="214" t="s">
        <v>135</v>
      </c>
      <c r="E89" s="215" t="s">
        <v>923</v>
      </c>
      <c r="F89" s="216" t="s">
        <v>924</v>
      </c>
      <c r="G89" s="217" t="s">
        <v>922</v>
      </c>
      <c r="H89" s="218">
        <v>1</v>
      </c>
      <c r="I89" s="219"/>
      <c r="J89" s="220">
        <f>ROUND(I89*H89,2)</f>
        <v>0</v>
      </c>
      <c r="K89" s="216" t="s">
        <v>31</v>
      </c>
      <c r="L89" s="46"/>
      <c r="M89" s="221" t="s">
        <v>31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153</v>
      </c>
      <c r="AT89" s="225" t="s">
        <v>135</v>
      </c>
      <c r="AU89" s="225" t="s">
        <v>85</v>
      </c>
      <c r="AY89" s="19" t="s">
        <v>132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85</v>
      </c>
      <c r="BK89" s="226">
        <f>ROUND(I89*H89,2)</f>
        <v>0</v>
      </c>
      <c r="BL89" s="19" t="s">
        <v>153</v>
      </c>
      <c r="BM89" s="225" t="s">
        <v>165</v>
      </c>
    </row>
    <row r="90" s="2" customFormat="1" ht="16.5" customHeight="1">
      <c r="A90" s="40"/>
      <c r="B90" s="41"/>
      <c r="C90" s="214" t="s">
        <v>153</v>
      </c>
      <c r="D90" s="214" t="s">
        <v>135</v>
      </c>
      <c r="E90" s="215" t="s">
        <v>925</v>
      </c>
      <c r="F90" s="216" t="s">
        <v>926</v>
      </c>
      <c r="G90" s="217" t="s">
        <v>211</v>
      </c>
      <c r="H90" s="218">
        <v>158</v>
      </c>
      <c r="I90" s="219"/>
      <c r="J90" s="220">
        <f>ROUND(I90*H90,2)</f>
        <v>0</v>
      </c>
      <c r="K90" s="216" t="s">
        <v>31</v>
      </c>
      <c r="L90" s="46"/>
      <c r="M90" s="221" t="s">
        <v>31</v>
      </c>
      <c r="N90" s="222" t="s">
        <v>48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153</v>
      </c>
      <c r="AT90" s="225" t="s">
        <v>135</v>
      </c>
      <c r="AU90" s="225" t="s">
        <v>85</v>
      </c>
      <c r="AY90" s="19" t="s">
        <v>132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85</v>
      </c>
      <c r="BK90" s="226">
        <f>ROUND(I90*H90,2)</f>
        <v>0</v>
      </c>
      <c r="BL90" s="19" t="s">
        <v>153</v>
      </c>
      <c r="BM90" s="225" t="s">
        <v>173</v>
      </c>
    </row>
    <row r="91" s="2" customFormat="1" ht="24.15" customHeight="1">
      <c r="A91" s="40"/>
      <c r="B91" s="41"/>
      <c r="C91" s="214" t="s">
        <v>131</v>
      </c>
      <c r="D91" s="214" t="s">
        <v>135</v>
      </c>
      <c r="E91" s="215" t="s">
        <v>927</v>
      </c>
      <c r="F91" s="216" t="s">
        <v>928</v>
      </c>
      <c r="G91" s="217" t="s">
        <v>211</v>
      </c>
      <c r="H91" s="218">
        <v>158</v>
      </c>
      <c r="I91" s="219"/>
      <c r="J91" s="220">
        <f>ROUND(I91*H91,2)</f>
        <v>0</v>
      </c>
      <c r="K91" s="216" t="s">
        <v>31</v>
      </c>
      <c r="L91" s="46"/>
      <c r="M91" s="221" t="s">
        <v>31</v>
      </c>
      <c r="N91" s="222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153</v>
      </c>
      <c r="AT91" s="225" t="s">
        <v>135</v>
      </c>
      <c r="AU91" s="225" t="s">
        <v>85</v>
      </c>
      <c r="AY91" s="19" t="s">
        <v>132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85</v>
      </c>
      <c r="BK91" s="226">
        <f>ROUND(I91*H91,2)</f>
        <v>0</v>
      </c>
      <c r="BL91" s="19" t="s">
        <v>153</v>
      </c>
      <c r="BM91" s="225" t="s">
        <v>187</v>
      </c>
    </row>
    <row r="92" s="2" customFormat="1" ht="24.15" customHeight="1">
      <c r="A92" s="40"/>
      <c r="B92" s="41"/>
      <c r="C92" s="214" t="s">
        <v>165</v>
      </c>
      <c r="D92" s="214" t="s">
        <v>135</v>
      </c>
      <c r="E92" s="215" t="s">
        <v>929</v>
      </c>
      <c r="F92" s="216" t="s">
        <v>930</v>
      </c>
      <c r="G92" s="217" t="s">
        <v>272</v>
      </c>
      <c r="H92" s="218">
        <v>0.5</v>
      </c>
      <c r="I92" s="219"/>
      <c r="J92" s="220">
        <f>ROUND(I92*H92,2)</f>
        <v>0</v>
      </c>
      <c r="K92" s="216" t="s">
        <v>31</v>
      </c>
      <c r="L92" s="46"/>
      <c r="M92" s="221" t="s">
        <v>31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153</v>
      </c>
      <c r="AT92" s="225" t="s">
        <v>135</v>
      </c>
      <c r="AU92" s="225" t="s">
        <v>85</v>
      </c>
      <c r="AY92" s="19" t="s">
        <v>132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85</v>
      </c>
      <c r="BK92" s="226">
        <f>ROUND(I92*H92,2)</f>
        <v>0</v>
      </c>
      <c r="BL92" s="19" t="s">
        <v>153</v>
      </c>
      <c r="BM92" s="225" t="s">
        <v>8</v>
      </c>
    </row>
    <row r="93" s="2" customFormat="1" ht="16.5" customHeight="1">
      <c r="A93" s="40"/>
      <c r="B93" s="41"/>
      <c r="C93" s="214" t="s">
        <v>169</v>
      </c>
      <c r="D93" s="214" t="s">
        <v>135</v>
      </c>
      <c r="E93" s="215" t="s">
        <v>931</v>
      </c>
      <c r="F93" s="216" t="s">
        <v>932</v>
      </c>
      <c r="G93" s="217" t="s">
        <v>272</v>
      </c>
      <c r="H93" s="218">
        <v>2</v>
      </c>
      <c r="I93" s="219"/>
      <c r="J93" s="220">
        <f>ROUND(I93*H93,2)</f>
        <v>0</v>
      </c>
      <c r="K93" s="216" t="s">
        <v>31</v>
      </c>
      <c r="L93" s="46"/>
      <c r="M93" s="221" t="s">
        <v>31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153</v>
      </c>
      <c r="AT93" s="225" t="s">
        <v>135</v>
      </c>
      <c r="AU93" s="225" t="s">
        <v>85</v>
      </c>
      <c r="AY93" s="19" t="s">
        <v>132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85</v>
      </c>
      <c r="BK93" s="226">
        <f>ROUND(I93*H93,2)</f>
        <v>0</v>
      </c>
      <c r="BL93" s="19" t="s">
        <v>153</v>
      </c>
      <c r="BM93" s="225" t="s">
        <v>286</v>
      </c>
    </row>
    <row r="94" s="12" customFormat="1" ht="25.92" customHeight="1">
      <c r="A94" s="12"/>
      <c r="B94" s="198"/>
      <c r="C94" s="199"/>
      <c r="D94" s="200" t="s">
        <v>76</v>
      </c>
      <c r="E94" s="201" t="s">
        <v>933</v>
      </c>
      <c r="F94" s="201" t="s">
        <v>934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SUM(P95:P109)</f>
        <v>0</v>
      </c>
      <c r="Q94" s="206"/>
      <c r="R94" s="207">
        <f>SUM(R95:R109)</f>
        <v>0</v>
      </c>
      <c r="S94" s="206"/>
      <c r="T94" s="208">
        <f>SUM(T95:T109)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85</v>
      </c>
      <c r="AT94" s="210" t="s">
        <v>76</v>
      </c>
      <c r="AU94" s="210" t="s">
        <v>77</v>
      </c>
      <c r="AY94" s="209" t="s">
        <v>132</v>
      </c>
      <c r="BK94" s="211">
        <f>SUM(BK95:BK109)</f>
        <v>0</v>
      </c>
    </row>
    <row r="95" s="2" customFormat="1" ht="16.5" customHeight="1">
      <c r="A95" s="40"/>
      <c r="B95" s="41"/>
      <c r="C95" s="214" t="s">
        <v>173</v>
      </c>
      <c r="D95" s="214" t="s">
        <v>135</v>
      </c>
      <c r="E95" s="215" t="s">
        <v>935</v>
      </c>
      <c r="F95" s="216" t="s">
        <v>936</v>
      </c>
      <c r="G95" s="217" t="s">
        <v>922</v>
      </c>
      <c r="H95" s="218">
        <v>5</v>
      </c>
      <c r="I95" s="219"/>
      <c r="J95" s="220">
        <f>ROUND(I95*H95,2)</f>
        <v>0</v>
      </c>
      <c r="K95" s="216" t="s">
        <v>31</v>
      </c>
      <c r="L95" s="46"/>
      <c r="M95" s="221" t="s">
        <v>31</v>
      </c>
      <c r="N95" s="222" t="s">
        <v>48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153</v>
      </c>
      <c r="AT95" s="225" t="s">
        <v>135</v>
      </c>
      <c r="AU95" s="225" t="s">
        <v>85</v>
      </c>
      <c r="AY95" s="19" t="s">
        <v>132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85</v>
      </c>
      <c r="BK95" s="226">
        <f>ROUND(I95*H95,2)</f>
        <v>0</v>
      </c>
      <c r="BL95" s="19" t="s">
        <v>153</v>
      </c>
      <c r="BM95" s="225" t="s">
        <v>298</v>
      </c>
    </row>
    <row r="96" s="2" customFormat="1" ht="21.75" customHeight="1">
      <c r="A96" s="40"/>
      <c r="B96" s="41"/>
      <c r="C96" s="214" t="s">
        <v>180</v>
      </c>
      <c r="D96" s="214" t="s">
        <v>135</v>
      </c>
      <c r="E96" s="215" t="s">
        <v>937</v>
      </c>
      <c r="F96" s="216" t="s">
        <v>938</v>
      </c>
      <c r="G96" s="217" t="s">
        <v>922</v>
      </c>
      <c r="H96" s="218">
        <v>5</v>
      </c>
      <c r="I96" s="219"/>
      <c r="J96" s="220">
        <f>ROUND(I96*H96,2)</f>
        <v>0</v>
      </c>
      <c r="K96" s="216" t="s">
        <v>31</v>
      </c>
      <c r="L96" s="46"/>
      <c r="M96" s="221" t="s">
        <v>31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153</v>
      </c>
      <c r="AT96" s="225" t="s">
        <v>135</v>
      </c>
      <c r="AU96" s="225" t="s">
        <v>85</v>
      </c>
      <c r="AY96" s="19" t="s">
        <v>132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85</v>
      </c>
      <c r="BK96" s="226">
        <f>ROUND(I96*H96,2)</f>
        <v>0</v>
      </c>
      <c r="BL96" s="19" t="s">
        <v>153</v>
      </c>
      <c r="BM96" s="225" t="s">
        <v>313</v>
      </c>
    </row>
    <row r="97" s="2" customFormat="1" ht="24.15" customHeight="1">
      <c r="A97" s="40"/>
      <c r="B97" s="41"/>
      <c r="C97" s="214" t="s">
        <v>187</v>
      </c>
      <c r="D97" s="214" t="s">
        <v>135</v>
      </c>
      <c r="E97" s="215" t="s">
        <v>939</v>
      </c>
      <c r="F97" s="216" t="s">
        <v>940</v>
      </c>
      <c r="G97" s="217" t="s">
        <v>922</v>
      </c>
      <c r="H97" s="218">
        <v>5</v>
      </c>
      <c r="I97" s="219"/>
      <c r="J97" s="220">
        <f>ROUND(I97*H97,2)</f>
        <v>0</v>
      </c>
      <c r="K97" s="216" t="s">
        <v>31</v>
      </c>
      <c r="L97" s="46"/>
      <c r="M97" s="221" t="s">
        <v>31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153</v>
      </c>
      <c r="AT97" s="225" t="s">
        <v>135</v>
      </c>
      <c r="AU97" s="225" t="s">
        <v>85</v>
      </c>
      <c r="AY97" s="19" t="s">
        <v>132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85</v>
      </c>
      <c r="BK97" s="226">
        <f>ROUND(I97*H97,2)</f>
        <v>0</v>
      </c>
      <c r="BL97" s="19" t="s">
        <v>153</v>
      </c>
      <c r="BM97" s="225" t="s">
        <v>326</v>
      </c>
    </row>
    <row r="98" s="2" customFormat="1" ht="16.5" customHeight="1">
      <c r="A98" s="40"/>
      <c r="B98" s="41"/>
      <c r="C98" s="214" t="s">
        <v>264</v>
      </c>
      <c r="D98" s="214" t="s">
        <v>135</v>
      </c>
      <c r="E98" s="215" t="s">
        <v>941</v>
      </c>
      <c r="F98" s="216" t="s">
        <v>942</v>
      </c>
      <c r="G98" s="217" t="s">
        <v>272</v>
      </c>
      <c r="H98" s="218">
        <v>1</v>
      </c>
      <c r="I98" s="219"/>
      <c r="J98" s="220">
        <f>ROUND(I98*H98,2)</f>
        <v>0</v>
      </c>
      <c r="K98" s="216" t="s">
        <v>31</v>
      </c>
      <c r="L98" s="46"/>
      <c r="M98" s="221" t="s">
        <v>31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153</v>
      </c>
      <c r="AT98" s="225" t="s">
        <v>135</v>
      </c>
      <c r="AU98" s="225" t="s">
        <v>85</v>
      </c>
      <c r="AY98" s="19" t="s">
        <v>132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85</v>
      </c>
      <c r="BK98" s="226">
        <f>ROUND(I98*H98,2)</f>
        <v>0</v>
      </c>
      <c r="BL98" s="19" t="s">
        <v>153</v>
      </c>
      <c r="BM98" s="225" t="s">
        <v>337</v>
      </c>
    </row>
    <row r="99" s="2" customFormat="1" ht="21.75" customHeight="1">
      <c r="A99" s="40"/>
      <c r="B99" s="41"/>
      <c r="C99" s="214" t="s">
        <v>8</v>
      </c>
      <c r="D99" s="214" t="s">
        <v>135</v>
      </c>
      <c r="E99" s="215" t="s">
        <v>943</v>
      </c>
      <c r="F99" s="216" t="s">
        <v>944</v>
      </c>
      <c r="G99" s="217" t="s">
        <v>922</v>
      </c>
      <c r="H99" s="218">
        <v>5</v>
      </c>
      <c r="I99" s="219"/>
      <c r="J99" s="220">
        <f>ROUND(I99*H99,2)</f>
        <v>0</v>
      </c>
      <c r="K99" s="216" t="s">
        <v>31</v>
      </c>
      <c r="L99" s="46"/>
      <c r="M99" s="221" t="s">
        <v>31</v>
      </c>
      <c r="N99" s="222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153</v>
      </c>
      <c r="AT99" s="225" t="s">
        <v>135</v>
      </c>
      <c r="AU99" s="225" t="s">
        <v>85</v>
      </c>
      <c r="AY99" s="19" t="s">
        <v>132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85</v>
      </c>
      <c r="BK99" s="226">
        <f>ROUND(I99*H99,2)</f>
        <v>0</v>
      </c>
      <c r="BL99" s="19" t="s">
        <v>153</v>
      </c>
      <c r="BM99" s="225" t="s">
        <v>359</v>
      </c>
    </row>
    <row r="100" s="2" customFormat="1" ht="16.5" customHeight="1">
      <c r="A100" s="40"/>
      <c r="B100" s="41"/>
      <c r="C100" s="214" t="s">
        <v>280</v>
      </c>
      <c r="D100" s="214" t="s">
        <v>135</v>
      </c>
      <c r="E100" s="215" t="s">
        <v>945</v>
      </c>
      <c r="F100" s="216" t="s">
        <v>946</v>
      </c>
      <c r="G100" s="217" t="s">
        <v>922</v>
      </c>
      <c r="H100" s="218">
        <v>5</v>
      </c>
      <c r="I100" s="219"/>
      <c r="J100" s="220">
        <f>ROUND(I100*H100,2)</f>
        <v>0</v>
      </c>
      <c r="K100" s="216" t="s">
        <v>31</v>
      </c>
      <c r="L100" s="46"/>
      <c r="M100" s="221" t="s">
        <v>31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153</v>
      </c>
      <c r="AT100" s="225" t="s">
        <v>135</v>
      </c>
      <c r="AU100" s="225" t="s">
        <v>85</v>
      </c>
      <c r="AY100" s="19" t="s">
        <v>132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85</v>
      </c>
      <c r="BK100" s="226">
        <f>ROUND(I100*H100,2)</f>
        <v>0</v>
      </c>
      <c r="BL100" s="19" t="s">
        <v>153</v>
      </c>
      <c r="BM100" s="225" t="s">
        <v>371</v>
      </c>
    </row>
    <row r="101" s="2" customFormat="1" ht="16.5" customHeight="1">
      <c r="A101" s="40"/>
      <c r="B101" s="41"/>
      <c r="C101" s="214" t="s">
        <v>286</v>
      </c>
      <c r="D101" s="214" t="s">
        <v>135</v>
      </c>
      <c r="E101" s="215" t="s">
        <v>947</v>
      </c>
      <c r="F101" s="216" t="s">
        <v>948</v>
      </c>
      <c r="G101" s="217" t="s">
        <v>922</v>
      </c>
      <c r="H101" s="218">
        <v>5</v>
      </c>
      <c r="I101" s="219"/>
      <c r="J101" s="220">
        <f>ROUND(I101*H101,2)</f>
        <v>0</v>
      </c>
      <c r="K101" s="216" t="s">
        <v>31</v>
      </c>
      <c r="L101" s="46"/>
      <c r="M101" s="221" t="s">
        <v>31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153</v>
      </c>
      <c r="AT101" s="225" t="s">
        <v>135</v>
      </c>
      <c r="AU101" s="225" t="s">
        <v>85</v>
      </c>
      <c r="AY101" s="19" t="s">
        <v>132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85</v>
      </c>
      <c r="BK101" s="226">
        <f>ROUND(I101*H101,2)</f>
        <v>0</v>
      </c>
      <c r="BL101" s="19" t="s">
        <v>153</v>
      </c>
      <c r="BM101" s="225" t="s">
        <v>393</v>
      </c>
    </row>
    <row r="102" s="2" customFormat="1" ht="21.75" customHeight="1">
      <c r="A102" s="40"/>
      <c r="B102" s="41"/>
      <c r="C102" s="214" t="s">
        <v>292</v>
      </c>
      <c r="D102" s="214" t="s">
        <v>135</v>
      </c>
      <c r="E102" s="215" t="s">
        <v>949</v>
      </c>
      <c r="F102" s="216" t="s">
        <v>950</v>
      </c>
      <c r="G102" s="217" t="s">
        <v>922</v>
      </c>
      <c r="H102" s="218">
        <v>5</v>
      </c>
      <c r="I102" s="219"/>
      <c r="J102" s="220">
        <f>ROUND(I102*H102,2)</f>
        <v>0</v>
      </c>
      <c r="K102" s="216" t="s">
        <v>31</v>
      </c>
      <c r="L102" s="46"/>
      <c r="M102" s="221" t="s">
        <v>31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135</v>
      </c>
      <c r="AU102" s="225" t="s">
        <v>85</v>
      </c>
      <c r="AY102" s="19" t="s">
        <v>132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85</v>
      </c>
      <c r="BK102" s="226">
        <f>ROUND(I102*H102,2)</f>
        <v>0</v>
      </c>
      <c r="BL102" s="19" t="s">
        <v>153</v>
      </c>
      <c r="BM102" s="225" t="s">
        <v>403</v>
      </c>
    </row>
    <row r="103" s="2" customFormat="1" ht="16.5" customHeight="1">
      <c r="A103" s="40"/>
      <c r="B103" s="41"/>
      <c r="C103" s="214" t="s">
        <v>298</v>
      </c>
      <c r="D103" s="214" t="s">
        <v>135</v>
      </c>
      <c r="E103" s="215" t="s">
        <v>951</v>
      </c>
      <c r="F103" s="216" t="s">
        <v>952</v>
      </c>
      <c r="G103" s="217" t="s">
        <v>922</v>
      </c>
      <c r="H103" s="218">
        <v>5</v>
      </c>
      <c r="I103" s="219"/>
      <c r="J103" s="220">
        <f>ROUND(I103*H103,2)</f>
        <v>0</v>
      </c>
      <c r="K103" s="216" t="s">
        <v>31</v>
      </c>
      <c r="L103" s="46"/>
      <c r="M103" s="221" t="s">
        <v>31</v>
      </c>
      <c r="N103" s="222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153</v>
      </c>
      <c r="AT103" s="225" t="s">
        <v>135</v>
      </c>
      <c r="AU103" s="225" t="s">
        <v>85</v>
      </c>
      <c r="AY103" s="19" t="s">
        <v>132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85</v>
      </c>
      <c r="BK103" s="226">
        <f>ROUND(I103*H103,2)</f>
        <v>0</v>
      </c>
      <c r="BL103" s="19" t="s">
        <v>153</v>
      </c>
      <c r="BM103" s="225" t="s">
        <v>413</v>
      </c>
    </row>
    <row r="104" s="2" customFormat="1" ht="16.5" customHeight="1">
      <c r="A104" s="40"/>
      <c r="B104" s="41"/>
      <c r="C104" s="214" t="s">
        <v>303</v>
      </c>
      <c r="D104" s="214" t="s">
        <v>135</v>
      </c>
      <c r="E104" s="215" t="s">
        <v>953</v>
      </c>
      <c r="F104" s="216" t="s">
        <v>954</v>
      </c>
      <c r="G104" s="217" t="s">
        <v>317</v>
      </c>
      <c r="H104" s="218">
        <v>0.0030000000000000001</v>
      </c>
      <c r="I104" s="219"/>
      <c r="J104" s="220">
        <f>ROUND(I104*H104,2)</f>
        <v>0</v>
      </c>
      <c r="K104" s="216" t="s">
        <v>31</v>
      </c>
      <c r="L104" s="46"/>
      <c r="M104" s="221" t="s">
        <v>31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153</v>
      </c>
      <c r="AT104" s="225" t="s">
        <v>135</v>
      </c>
      <c r="AU104" s="225" t="s">
        <v>85</v>
      </c>
      <c r="AY104" s="19" t="s">
        <v>132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85</v>
      </c>
      <c r="BK104" s="226">
        <f>ROUND(I104*H104,2)</f>
        <v>0</v>
      </c>
      <c r="BL104" s="19" t="s">
        <v>153</v>
      </c>
      <c r="BM104" s="225" t="s">
        <v>425</v>
      </c>
    </row>
    <row r="105" s="2" customFormat="1" ht="16.5" customHeight="1">
      <c r="A105" s="40"/>
      <c r="B105" s="41"/>
      <c r="C105" s="214" t="s">
        <v>313</v>
      </c>
      <c r="D105" s="214" t="s">
        <v>135</v>
      </c>
      <c r="E105" s="215" t="s">
        <v>955</v>
      </c>
      <c r="F105" s="216" t="s">
        <v>956</v>
      </c>
      <c r="G105" s="217" t="s">
        <v>317</v>
      </c>
      <c r="H105" s="218">
        <v>0.0030000000000000001</v>
      </c>
      <c r="I105" s="219"/>
      <c r="J105" s="220">
        <f>ROUND(I105*H105,2)</f>
        <v>0</v>
      </c>
      <c r="K105" s="216" t="s">
        <v>31</v>
      </c>
      <c r="L105" s="46"/>
      <c r="M105" s="221" t="s">
        <v>31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135</v>
      </c>
      <c r="AU105" s="225" t="s">
        <v>85</v>
      </c>
      <c r="AY105" s="19" t="s">
        <v>132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85</v>
      </c>
      <c r="BK105" s="226">
        <f>ROUND(I105*H105,2)</f>
        <v>0</v>
      </c>
      <c r="BL105" s="19" t="s">
        <v>153</v>
      </c>
      <c r="BM105" s="225" t="s">
        <v>439</v>
      </c>
    </row>
    <row r="106" s="2" customFormat="1" ht="16.5" customHeight="1">
      <c r="A106" s="40"/>
      <c r="B106" s="41"/>
      <c r="C106" s="214" t="s">
        <v>320</v>
      </c>
      <c r="D106" s="214" t="s">
        <v>135</v>
      </c>
      <c r="E106" s="215" t="s">
        <v>957</v>
      </c>
      <c r="F106" s="216" t="s">
        <v>958</v>
      </c>
      <c r="G106" s="217" t="s">
        <v>272</v>
      </c>
      <c r="H106" s="218">
        <v>0.25</v>
      </c>
      <c r="I106" s="219"/>
      <c r="J106" s="220">
        <f>ROUND(I106*H106,2)</f>
        <v>0</v>
      </c>
      <c r="K106" s="216" t="s">
        <v>31</v>
      </c>
      <c r="L106" s="46"/>
      <c r="M106" s="221" t="s">
        <v>31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153</v>
      </c>
      <c r="AT106" s="225" t="s">
        <v>135</v>
      </c>
      <c r="AU106" s="225" t="s">
        <v>85</v>
      </c>
      <c r="AY106" s="19" t="s">
        <v>132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85</v>
      </c>
      <c r="BK106" s="226">
        <f>ROUND(I106*H106,2)</f>
        <v>0</v>
      </c>
      <c r="BL106" s="19" t="s">
        <v>153</v>
      </c>
      <c r="BM106" s="225" t="s">
        <v>450</v>
      </c>
    </row>
    <row r="107" s="2" customFormat="1" ht="16.5" customHeight="1">
      <c r="A107" s="40"/>
      <c r="B107" s="41"/>
      <c r="C107" s="214" t="s">
        <v>326</v>
      </c>
      <c r="D107" s="214" t="s">
        <v>135</v>
      </c>
      <c r="E107" s="215" t="s">
        <v>959</v>
      </c>
      <c r="F107" s="216" t="s">
        <v>960</v>
      </c>
      <c r="G107" s="217" t="s">
        <v>272</v>
      </c>
      <c r="H107" s="218">
        <v>0.29999999999999999</v>
      </c>
      <c r="I107" s="219"/>
      <c r="J107" s="220">
        <f>ROUND(I107*H107,2)</f>
        <v>0</v>
      </c>
      <c r="K107" s="216" t="s">
        <v>31</v>
      </c>
      <c r="L107" s="46"/>
      <c r="M107" s="221" t="s">
        <v>31</v>
      </c>
      <c r="N107" s="222" t="s">
        <v>48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153</v>
      </c>
      <c r="AT107" s="225" t="s">
        <v>135</v>
      </c>
      <c r="AU107" s="225" t="s">
        <v>85</v>
      </c>
      <c r="AY107" s="19" t="s">
        <v>132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85</v>
      </c>
      <c r="BK107" s="226">
        <f>ROUND(I107*H107,2)</f>
        <v>0</v>
      </c>
      <c r="BL107" s="19" t="s">
        <v>153</v>
      </c>
      <c r="BM107" s="225" t="s">
        <v>460</v>
      </c>
    </row>
    <row r="108" s="2" customFormat="1" ht="16.5" customHeight="1">
      <c r="A108" s="40"/>
      <c r="B108" s="41"/>
      <c r="C108" s="214" t="s">
        <v>7</v>
      </c>
      <c r="D108" s="214" t="s">
        <v>135</v>
      </c>
      <c r="E108" s="215" t="s">
        <v>961</v>
      </c>
      <c r="F108" s="216" t="s">
        <v>962</v>
      </c>
      <c r="G108" s="217" t="s">
        <v>272</v>
      </c>
      <c r="H108" s="218">
        <v>0.29999999999999999</v>
      </c>
      <c r="I108" s="219"/>
      <c r="J108" s="220">
        <f>ROUND(I108*H108,2)</f>
        <v>0</v>
      </c>
      <c r="K108" s="216" t="s">
        <v>31</v>
      </c>
      <c r="L108" s="46"/>
      <c r="M108" s="221" t="s">
        <v>31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153</v>
      </c>
      <c r="AT108" s="225" t="s">
        <v>135</v>
      </c>
      <c r="AU108" s="225" t="s">
        <v>85</v>
      </c>
      <c r="AY108" s="19" t="s">
        <v>132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85</v>
      </c>
      <c r="BK108" s="226">
        <f>ROUND(I108*H108,2)</f>
        <v>0</v>
      </c>
      <c r="BL108" s="19" t="s">
        <v>153</v>
      </c>
      <c r="BM108" s="225" t="s">
        <v>471</v>
      </c>
    </row>
    <row r="109" s="2" customFormat="1" ht="16.5" customHeight="1">
      <c r="A109" s="40"/>
      <c r="B109" s="41"/>
      <c r="C109" s="214" t="s">
        <v>337</v>
      </c>
      <c r="D109" s="214" t="s">
        <v>135</v>
      </c>
      <c r="E109" s="215" t="s">
        <v>963</v>
      </c>
      <c r="F109" s="216" t="s">
        <v>964</v>
      </c>
      <c r="G109" s="217" t="s">
        <v>922</v>
      </c>
      <c r="H109" s="218">
        <v>5</v>
      </c>
      <c r="I109" s="219"/>
      <c r="J109" s="220">
        <f>ROUND(I109*H109,2)</f>
        <v>0</v>
      </c>
      <c r="K109" s="216" t="s">
        <v>31</v>
      </c>
      <c r="L109" s="46"/>
      <c r="M109" s="221" t="s">
        <v>31</v>
      </c>
      <c r="N109" s="222" t="s">
        <v>48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153</v>
      </c>
      <c r="AT109" s="225" t="s">
        <v>135</v>
      </c>
      <c r="AU109" s="225" t="s">
        <v>85</v>
      </c>
      <c r="AY109" s="19" t="s">
        <v>132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85</v>
      </c>
      <c r="BK109" s="226">
        <f>ROUND(I109*H109,2)</f>
        <v>0</v>
      </c>
      <c r="BL109" s="19" t="s">
        <v>153</v>
      </c>
      <c r="BM109" s="225" t="s">
        <v>482</v>
      </c>
    </row>
    <row r="110" s="12" customFormat="1" ht="25.92" customHeight="1">
      <c r="A110" s="12"/>
      <c r="B110" s="198"/>
      <c r="C110" s="199"/>
      <c r="D110" s="200" t="s">
        <v>76</v>
      </c>
      <c r="E110" s="201" t="s">
        <v>965</v>
      </c>
      <c r="F110" s="201" t="s">
        <v>966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SUM(P111:P120)</f>
        <v>0</v>
      </c>
      <c r="Q110" s="206"/>
      <c r="R110" s="207">
        <f>SUM(R111:R120)</f>
        <v>0</v>
      </c>
      <c r="S110" s="206"/>
      <c r="T110" s="208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85</v>
      </c>
      <c r="AT110" s="210" t="s">
        <v>76</v>
      </c>
      <c r="AU110" s="210" t="s">
        <v>77</v>
      </c>
      <c r="AY110" s="209" t="s">
        <v>132</v>
      </c>
      <c r="BK110" s="211">
        <f>SUM(BK111:BK120)</f>
        <v>0</v>
      </c>
    </row>
    <row r="111" s="2" customFormat="1" ht="16.5" customHeight="1">
      <c r="A111" s="40"/>
      <c r="B111" s="41"/>
      <c r="C111" s="214" t="s">
        <v>353</v>
      </c>
      <c r="D111" s="214" t="s">
        <v>135</v>
      </c>
      <c r="E111" s="215" t="s">
        <v>935</v>
      </c>
      <c r="F111" s="216" t="s">
        <v>936</v>
      </c>
      <c r="G111" s="217" t="s">
        <v>922</v>
      </c>
      <c r="H111" s="218">
        <v>138</v>
      </c>
      <c r="I111" s="219"/>
      <c r="J111" s="220">
        <f>ROUND(I111*H111,2)</f>
        <v>0</v>
      </c>
      <c r="K111" s="216" t="s">
        <v>31</v>
      </c>
      <c r="L111" s="46"/>
      <c r="M111" s="221" t="s">
        <v>31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135</v>
      </c>
      <c r="AU111" s="225" t="s">
        <v>85</v>
      </c>
      <c r="AY111" s="19" t="s">
        <v>132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85</v>
      </c>
      <c r="BK111" s="226">
        <f>ROUND(I111*H111,2)</f>
        <v>0</v>
      </c>
      <c r="BL111" s="19" t="s">
        <v>153</v>
      </c>
      <c r="BM111" s="225" t="s">
        <v>496</v>
      </c>
    </row>
    <row r="112" s="2" customFormat="1" ht="16.5" customHeight="1">
      <c r="A112" s="40"/>
      <c r="B112" s="41"/>
      <c r="C112" s="214" t="s">
        <v>359</v>
      </c>
      <c r="D112" s="214" t="s">
        <v>135</v>
      </c>
      <c r="E112" s="215" t="s">
        <v>967</v>
      </c>
      <c r="F112" s="216" t="s">
        <v>968</v>
      </c>
      <c r="G112" s="217" t="s">
        <v>922</v>
      </c>
      <c r="H112" s="218">
        <v>62</v>
      </c>
      <c r="I112" s="219"/>
      <c r="J112" s="220">
        <f>ROUND(I112*H112,2)</f>
        <v>0</v>
      </c>
      <c r="K112" s="216" t="s">
        <v>31</v>
      </c>
      <c r="L112" s="46"/>
      <c r="M112" s="221" t="s">
        <v>31</v>
      </c>
      <c r="N112" s="222" t="s">
        <v>48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153</v>
      </c>
      <c r="AT112" s="225" t="s">
        <v>135</v>
      </c>
      <c r="AU112" s="225" t="s">
        <v>85</v>
      </c>
      <c r="AY112" s="19" t="s">
        <v>132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85</v>
      </c>
      <c r="BK112" s="226">
        <f>ROUND(I112*H112,2)</f>
        <v>0</v>
      </c>
      <c r="BL112" s="19" t="s">
        <v>153</v>
      </c>
      <c r="BM112" s="225" t="s">
        <v>505</v>
      </c>
    </row>
    <row r="113" s="2" customFormat="1" ht="16.5" customHeight="1">
      <c r="A113" s="40"/>
      <c r="B113" s="41"/>
      <c r="C113" s="214" t="s">
        <v>366</v>
      </c>
      <c r="D113" s="214" t="s">
        <v>135</v>
      </c>
      <c r="E113" s="215" t="s">
        <v>969</v>
      </c>
      <c r="F113" s="216" t="s">
        <v>970</v>
      </c>
      <c r="G113" s="217" t="s">
        <v>922</v>
      </c>
      <c r="H113" s="218">
        <v>56</v>
      </c>
      <c r="I113" s="219"/>
      <c r="J113" s="220">
        <f>ROUND(I113*H113,2)</f>
        <v>0</v>
      </c>
      <c r="K113" s="216" t="s">
        <v>31</v>
      </c>
      <c r="L113" s="46"/>
      <c r="M113" s="221" t="s">
        <v>31</v>
      </c>
      <c r="N113" s="222" t="s">
        <v>48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153</v>
      </c>
      <c r="AT113" s="225" t="s">
        <v>135</v>
      </c>
      <c r="AU113" s="225" t="s">
        <v>85</v>
      </c>
      <c r="AY113" s="19" t="s">
        <v>132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85</v>
      </c>
      <c r="BK113" s="226">
        <f>ROUND(I113*H113,2)</f>
        <v>0</v>
      </c>
      <c r="BL113" s="19" t="s">
        <v>153</v>
      </c>
      <c r="BM113" s="225" t="s">
        <v>516</v>
      </c>
    </row>
    <row r="114" s="2" customFormat="1" ht="16.5" customHeight="1">
      <c r="A114" s="40"/>
      <c r="B114" s="41"/>
      <c r="C114" s="214" t="s">
        <v>371</v>
      </c>
      <c r="D114" s="214" t="s">
        <v>135</v>
      </c>
      <c r="E114" s="215" t="s">
        <v>971</v>
      </c>
      <c r="F114" s="216" t="s">
        <v>972</v>
      </c>
      <c r="G114" s="217" t="s">
        <v>922</v>
      </c>
      <c r="H114" s="218">
        <v>20</v>
      </c>
      <c r="I114" s="219"/>
      <c r="J114" s="220">
        <f>ROUND(I114*H114,2)</f>
        <v>0</v>
      </c>
      <c r="K114" s="216" t="s">
        <v>31</v>
      </c>
      <c r="L114" s="46"/>
      <c r="M114" s="221" t="s">
        <v>31</v>
      </c>
      <c r="N114" s="222" t="s">
        <v>48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135</v>
      </c>
      <c r="AU114" s="225" t="s">
        <v>85</v>
      </c>
      <c r="AY114" s="19" t="s">
        <v>132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85</v>
      </c>
      <c r="BK114" s="226">
        <f>ROUND(I114*H114,2)</f>
        <v>0</v>
      </c>
      <c r="BL114" s="19" t="s">
        <v>153</v>
      </c>
      <c r="BM114" s="225" t="s">
        <v>528</v>
      </c>
    </row>
    <row r="115" s="2" customFormat="1" ht="21.75" customHeight="1">
      <c r="A115" s="40"/>
      <c r="B115" s="41"/>
      <c r="C115" s="214" t="s">
        <v>382</v>
      </c>
      <c r="D115" s="214" t="s">
        <v>135</v>
      </c>
      <c r="E115" s="215" t="s">
        <v>973</v>
      </c>
      <c r="F115" s="216" t="s">
        <v>974</v>
      </c>
      <c r="G115" s="217" t="s">
        <v>922</v>
      </c>
      <c r="H115" s="218">
        <v>138</v>
      </c>
      <c r="I115" s="219"/>
      <c r="J115" s="220">
        <f>ROUND(I115*H115,2)</f>
        <v>0</v>
      </c>
      <c r="K115" s="216" t="s">
        <v>31</v>
      </c>
      <c r="L115" s="46"/>
      <c r="M115" s="221" t="s">
        <v>31</v>
      </c>
      <c r="N115" s="222" t="s">
        <v>48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153</v>
      </c>
      <c r="AT115" s="225" t="s">
        <v>135</v>
      </c>
      <c r="AU115" s="225" t="s">
        <v>85</v>
      </c>
      <c r="AY115" s="19" t="s">
        <v>132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85</v>
      </c>
      <c r="BK115" s="226">
        <f>ROUND(I115*H115,2)</f>
        <v>0</v>
      </c>
      <c r="BL115" s="19" t="s">
        <v>153</v>
      </c>
      <c r="BM115" s="225" t="s">
        <v>539</v>
      </c>
    </row>
    <row r="116" s="2" customFormat="1" ht="16.5" customHeight="1">
      <c r="A116" s="40"/>
      <c r="B116" s="41"/>
      <c r="C116" s="214" t="s">
        <v>393</v>
      </c>
      <c r="D116" s="214" t="s">
        <v>135</v>
      </c>
      <c r="E116" s="215" t="s">
        <v>975</v>
      </c>
      <c r="F116" s="216" t="s">
        <v>976</v>
      </c>
      <c r="G116" s="217" t="s">
        <v>922</v>
      </c>
      <c r="H116" s="218">
        <v>138</v>
      </c>
      <c r="I116" s="219"/>
      <c r="J116" s="220">
        <f>ROUND(I116*H116,2)</f>
        <v>0</v>
      </c>
      <c r="K116" s="216" t="s">
        <v>31</v>
      </c>
      <c r="L116" s="46"/>
      <c r="M116" s="221" t="s">
        <v>31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153</v>
      </c>
      <c r="AT116" s="225" t="s">
        <v>135</v>
      </c>
      <c r="AU116" s="225" t="s">
        <v>85</v>
      </c>
      <c r="AY116" s="19" t="s">
        <v>132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85</v>
      </c>
      <c r="BK116" s="226">
        <f>ROUND(I116*H116,2)</f>
        <v>0</v>
      </c>
      <c r="BL116" s="19" t="s">
        <v>153</v>
      </c>
      <c r="BM116" s="225" t="s">
        <v>553</v>
      </c>
    </row>
    <row r="117" s="2" customFormat="1" ht="16.5" customHeight="1">
      <c r="A117" s="40"/>
      <c r="B117" s="41"/>
      <c r="C117" s="214" t="s">
        <v>398</v>
      </c>
      <c r="D117" s="214" t="s">
        <v>135</v>
      </c>
      <c r="E117" s="215" t="s">
        <v>977</v>
      </c>
      <c r="F117" s="216" t="s">
        <v>978</v>
      </c>
      <c r="G117" s="217" t="s">
        <v>272</v>
      </c>
      <c r="H117" s="218">
        <v>0.27600000000000002</v>
      </c>
      <c r="I117" s="219"/>
      <c r="J117" s="220">
        <f>ROUND(I117*H117,2)</f>
        <v>0</v>
      </c>
      <c r="K117" s="216" t="s">
        <v>31</v>
      </c>
      <c r="L117" s="46"/>
      <c r="M117" s="221" t="s">
        <v>31</v>
      </c>
      <c r="N117" s="222" t="s">
        <v>48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153</v>
      </c>
      <c r="AT117" s="225" t="s">
        <v>135</v>
      </c>
      <c r="AU117" s="225" t="s">
        <v>85</v>
      </c>
      <c r="AY117" s="19" t="s">
        <v>132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85</v>
      </c>
      <c r="BK117" s="226">
        <f>ROUND(I117*H117,2)</f>
        <v>0</v>
      </c>
      <c r="BL117" s="19" t="s">
        <v>153</v>
      </c>
      <c r="BM117" s="225" t="s">
        <v>563</v>
      </c>
    </row>
    <row r="118" s="2" customFormat="1" ht="16.5" customHeight="1">
      <c r="A118" s="40"/>
      <c r="B118" s="41"/>
      <c r="C118" s="214" t="s">
        <v>403</v>
      </c>
      <c r="D118" s="214" t="s">
        <v>135</v>
      </c>
      <c r="E118" s="215" t="s">
        <v>959</v>
      </c>
      <c r="F118" s="216" t="s">
        <v>960</v>
      </c>
      <c r="G118" s="217" t="s">
        <v>272</v>
      </c>
      <c r="H118" s="218">
        <v>0.27600000000000002</v>
      </c>
      <c r="I118" s="219"/>
      <c r="J118" s="220">
        <f>ROUND(I118*H118,2)</f>
        <v>0</v>
      </c>
      <c r="K118" s="216" t="s">
        <v>31</v>
      </c>
      <c r="L118" s="46"/>
      <c r="M118" s="221" t="s">
        <v>31</v>
      </c>
      <c r="N118" s="222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135</v>
      </c>
      <c r="AU118" s="225" t="s">
        <v>85</v>
      </c>
      <c r="AY118" s="19" t="s">
        <v>132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85</v>
      </c>
      <c r="BK118" s="226">
        <f>ROUND(I118*H118,2)</f>
        <v>0</v>
      </c>
      <c r="BL118" s="19" t="s">
        <v>153</v>
      </c>
      <c r="BM118" s="225" t="s">
        <v>573</v>
      </c>
    </row>
    <row r="119" s="2" customFormat="1" ht="16.5" customHeight="1">
      <c r="A119" s="40"/>
      <c r="B119" s="41"/>
      <c r="C119" s="214" t="s">
        <v>408</v>
      </c>
      <c r="D119" s="214" t="s">
        <v>135</v>
      </c>
      <c r="E119" s="215" t="s">
        <v>961</v>
      </c>
      <c r="F119" s="216" t="s">
        <v>962</v>
      </c>
      <c r="G119" s="217" t="s">
        <v>272</v>
      </c>
      <c r="H119" s="218">
        <v>0.27600000000000002</v>
      </c>
      <c r="I119" s="219"/>
      <c r="J119" s="220">
        <f>ROUND(I119*H119,2)</f>
        <v>0</v>
      </c>
      <c r="K119" s="216" t="s">
        <v>31</v>
      </c>
      <c r="L119" s="46"/>
      <c r="M119" s="221" t="s">
        <v>31</v>
      </c>
      <c r="N119" s="222" t="s">
        <v>48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153</v>
      </c>
      <c r="AT119" s="225" t="s">
        <v>135</v>
      </c>
      <c r="AU119" s="225" t="s">
        <v>85</v>
      </c>
      <c r="AY119" s="19" t="s">
        <v>132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85</v>
      </c>
      <c r="BK119" s="226">
        <f>ROUND(I119*H119,2)</f>
        <v>0</v>
      </c>
      <c r="BL119" s="19" t="s">
        <v>153</v>
      </c>
      <c r="BM119" s="225" t="s">
        <v>584</v>
      </c>
    </row>
    <row r="120" s="2" customFormat="1" ht="16.5" customHeight="1">
      <c r="A120" s="40"/>
      <c r="B120" s="41"/>
      <c r="C120" s="214" t="s">
        <v>413</v>
      </c>
      <c r="D120" s="214" t="s">
        <v>135</v>
      </c>
      <c r="E120" s="215" t="s">
        <v>979</v>
      </c>
      <c r="F120" s="216" t="s">
        <v>980</v>
      </c>
      <c r="G120" s="217" t="s">
        <v>317</v>
      </c>
      <c r="H120" s="218">
        <v>0.20000000000000001</v>
      </c>
      <c r="I120" s="219"/>
      <c r="J120" s="220">
        <f>ROUND(I120*H120,2)</f>
        <v>0</v>
      </c>
      <c r="K120" s="216" t="s">
        <v>31</v>
      </c>
      <c r="L120" s="46"/>
      <c r="M120" s="221" t="s">
        <v>31</v>
      </c>
      <c r="N120" s="222" t="s">
        <v>48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153</v>
      </c>
      <c r="AT120" s="225" t="s">
        <v>135</v>
      </c>
      <c r="AU120" s="225" t="s">
        <v>85</v>
      </c>
      <c r="AY120" s="19" t="s">
        <v>132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85</v>
      </c>
      <c r="BK120" s="226">
        <f>ROUND(I120*H120,2)</f>
        <v>0</v>
      </c>
      <c r="BL120" s="19" t="s">
        <v>153</v>
      </c>
      <c r="BM120" s="225" t="s">
        <v>595</v>
      </c>
    </row>
    <row r="121" s="12" customFormat="1" ht="25.92" customHeight="1">
      <c r="A121" s="12"/>
      <c r="B121" s="198"/>
      <c r="C121" s="199"/>
      <c r="D121" s="200" t="s">
        <v>76</v>
      </c>
      <c r="E121" s="201" t="s">
        <v>981</v>
      </c>
      <c r="F121" s="201" t="s">
        <v>982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SUM(P122:P123)</f>
        <v>0</v>
      </c>
      <c r="Q121" s="206"/>
      <c r="R121" s="207">
        <f>SUM(R122:R123)</f>
        <v>0</v>
      </c>
      <c r="S121" s="206"/>
      <c r="T121" s="208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85</v>
      </c>
      <c r="AT121" s="210" t="s">
        <v>76</v>
      </c>
      <c r="AU121" s="210" t="s">
        <v>77</v>
      </c>
      <c r="AY121" s="209" t="s">
        <v>132</v>
      </c>
      <c r="BK121" s="211">
        <f>SUM(BK122:BK123)</f>
        <v>0</v>
      </c>
    </row>
    <row r="122" s="2" customFormat="1" ht="16.5" customHeight="1">
      <c r="A122" s="40"/>
      <c r="B122" s="41"/>
      <c r="C122" s="214" t="s">
        <v>419</v>
      </c>
      <c r="D122" s="214" t="s">
        <v>135</v>
      </c>
      <c r="E122" s="215" t="s">
        <v>983</v>
      </c>
      <c r="F122" s="216" t="s">
        <v>984</v>
      </c>
      <c r="G122" s="217" t="s">
        <v>211</v>
      </c>
      <c r="H122" s="218">
        <v>116</v>
      </c>
      <c r="I122" s="219"/>
      <c r="J122" s="220">
        <f>ROUND(I122*H122,2)</f>
        <v>0</v>
      </c>
      <c r="K122" s="216" t="s">
        <v>31</v>
      </c>
      <c r="L122" s="46"/>
      <c r="M122" s="221" t="s">
        <v>31</v>
      </c>
      <c r="N122" s="222" t="s">
        <v>48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153</v>
      </c>
      <c r="AT122" s="225" t="s">
        <v>135</v>
      </c>
      <c r="AU122" s="225" t="s">
        <v>85</v>
      </c>
      <c r="AY122" s="19" t="s">
        <v>132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85</v>
      </c>
      <c r="BK122" s="226">
        <f>ROUND(I122*H122,2)</f>
        <v>0</v>
      </c>
      <c r="BL122" s="19" t="s">
        <v>153</v>
      </c>
      <c r="BM122" s="225" t="s">
        <v>607</v>
      </c>
    </row>
    <row r="123" s="2" customFormat="1" ht="16.5" customHeight="1">
      <c r="A123" s="40"/>
      <c r="B123" s="41"/>
      <c r="C123" s="214" t="s">
        <v>425</v>
      </c>
      <c r="D123" s="214" t="s">
        <v>135</v>
      </c>
      <c r="E123" s="215" t="s">
        <v>985</v>
      </c>
      <c r="F123" s="216" t="s">
        <v>986</v>
      </c>
      <c r="G123" s="217" t="s">
        <v>211</v>
      </c>
      <c r="H123" s="218">
        <v>116</v>
      </c>
      <c r="I123" s="219"/>
      <c r="J123" s="220">
        <f>ROUND(I123*H123,2)</f>
        <v>0</v>
      </c>
      <c r="K123" s="216" t="s">
        <v>31</v>
      </c>
      <c r="L123" s="46"/>
      <c r="M123" s="221" t="s">
        <v>31</v>
      </c>
      <c r="N123" s="222" t="s">
        <v>48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153</v>
      </c>
      <c r="AT123" s="225" t="s">
        <v>135</v>
      </c>
      <c r="AU123" s="225" t="s">
        <v>85</v>
      </c>
      <c r="AY123" s="19" t="s">
        <v>132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85</v>
      </c>
      <c r="BK123" s="226">
        <f>ROUND(I123*H123,2)</f>
        <v>0</v>
      </c>
      <c r="BL123" s="19" t="s">
        <v>153</v>
      </c>
      <c r="BM123" s="225" t="s">
        <v>619</v>
      </c>
    </row>
    <row r="124" s="12" customFormat="1" ht="25.92" customHeight="1">
      <c r="A124" s="12"/>
      <c r="B124" s="198"/>
      <c r="C124" s="199"/>
      <c r="D124" s="200" t="s">
        <v>76</v>
      </c>
      <c r="E124" s="201" t="s">
        <v>987</v>
      </c>
      <c r="F124" s="201" t="s">
        <v>988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SUM(P125:P126)</f>
        <v>0</v>
      </c>
      <c r="Q124" s="206"/>
      <c r="R124" s="207">
        <f>SUM(R125:R126)</f>
        <v>0</v>
      </c>
      <c r="S124" s="206"/>
      <c r="T124" s="208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85</v>
      </c>
      <c r="AT124" s="210" t="s">
        <v>76</v>
      </c>
      <c r="AU124" s="210" t="s">
        <v>77</v>
      </c>
      <c r="AY124" s="209" t="s">
        <v>132</v>
      </c>
      <c r="BK124" s="211">
        <f>SUM(BK125:BK126)</f>
        <v>0</v>
      </c>
    </row>
    <row r="125" s="2" customFormat="1" ht="16.5" customHeight="1">
      <c r="A125" s="40"/>
      <c r="B125" s="41"/>
      <c r="C125" s="214" t="s">
        <v>431</v>
      </c>
      <c r="D125" s="214" t="s">
        <v>135</v>
      </c>
      <c r="E125" s="215" t="s">
        <v>989</v>
      </c>
      <c r="F125" s="216" t="s">
        <v>990</v>
      </c>
      <c r="G125" s="217" t="s">
        <v>211</v>
      </c>
      <c r="H125" s="218">
        <v>43</v>
      </c>
      <c r="I125" s="219"/>
      <c r="J125" s="220">
        <f>ROUND(I125*H125,2)</f>
        <v>0</v>
      </c>
      <c r="K125" s="216" t="s">
        <v>31</v>
      </c>
      <c r="L125" s="46"/>
      <c r="M125" s="221" t="s">
        <v>31</v>
      </c>
      <c r="N125" s="222" t="s">
        <v>48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153</v>
      </c>
      <c r="AT125" s="225" t="s">
        <v>135</v>
      </c>
      <c r="AU125" s="225" t="s">
        <v>85</v>
      </c>
      <c r="AY125" s="19" t="s">
        <v>132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85</v>
      </c>
      <c r="BK125" s="226">
        <f>ROUND(I125*H125,2)</f>
        <v>0</v>
      </c>
      <c r="BL125" s="19" t="s">
        <v>153</v>
      </c>
      <c r="BM125" s="225" t="s">
        <v>631</v>
      </c>
    </row>
    <row r="126" s="2" customFormat="1" ht="16.5" customHeight="1">
      <c r="A126" s="40"/>
      <c r="B126" s="41"/>
      <c r="C126" s="214" t="s">
        <v>439</v>
      </c>
      <c r="D126" s="214" t="s">
        <v>135</v>
      </c>
      <c r="E126" s="215" t="s">
        <v>991</v>
      </c>
      <c r="F126" s="216" t="s">
        <v>992</v>
      </c>
      <c r="G126" s="217" t="s">
        <v>272</v>
      </c>
      <c r="H126" s="218">
        <v>3.0099999999999998</v>
      </c>
      <c r="I126" s="219"/>
      <c r="J126" s="220">
        <f>ROUND(I126*H126,2)</f>
        <v>0</v>
      </c>
      <c r="K126" s="216" t="s">
        <v>31</v>
      </c>
      <c r="L126" s="46"/>
      <c r="M126" s="221" t="s">
        <v>31</v>
      </c>
      <c r="N126" s="222" t="s">
        <v>48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153</v>
      </c>
      <c r="AT126" s="225" t="s">
        <v>135</v>
      </c>
      <c r="AU126" s="225" t="s">
        <v>85</v>
      </c>
      <c r="AY126" s="19" t="s">
        <v>132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85</v>
      </c>
      <c r="BK126" s="226">
        <f>ROUND(I126*H126,2)</f>
        <v>0</v>
      </c>
      <c r="BL126" s="19" t="s">
        <v>153</v>
      </c>
      <c r="BM126" s="225" t="s">
        <v>643</v>
      </c>
    </row>
    <row r="127" s="12" customFormat="1" ht="25.92" customHeight="1">
      <c r="A127" s="12"/>
      <c r="B127" s="198"/>
      <c r="C127" s="199"/>
      <c r="D127" s="200" t="s">
        <v>76</v>
      </c>
      <c r="E127" s="201" t="s">
        <v>993</v>
      </c>
      <c r="F127" s="201" t="s">
        <v>994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SUM(P128:P133)</f>
        <v>0</v>
      </c>
      <c r="Q127" s="206"/>
      <c r="R127" s="207">
        <f>SUM(R128:R133)</f>
        <v>0</v>
      </c>
      <c r="S127" s="206"/>
      <c r="T127" s="208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85</v>
      </c>
      <c r="AT127" s="210" t="s">
        <v>76</v>
      </c>
      <c r="AU127" s="210" t="s">
        <v>77</v>
      </c>
      <c r="AY127" s="209" t="s">
        <v>132</v>
      </c>
      <c r="BK127" s="211">
        <f>SUM(BK128:BK133)</f>
        <v>0</v>
      </c>
    </row>
    <row r="128" s="2" customFormat="1" ht="16.5" customHeight="1">
      <c r="A128" s="40"/>
      <c r="B128" s="41"/>
      <c r="C128" s="214" t="s">
        <v>445</v>
      </c>
      <c r="D128" s="214" t="s">
        <v>135</v>
      </c>
      <c r="E128" s="215" t="s">
        <v>995</v>
      </c>
      <c r="F128" s="216" t="s">
        <v>996</v>
      </c>
      <c r="G128" s="217" t="s">
        <v>922</v>
      </c>
      <c r="H128" s="218">
        <v>5</v>
      </c>
      <c r="I128" s="219"/>
      <c r="J128" s="220">
        <f>ROUND(I128*H128,2)</f>
        <v>0</v>
      </c>
      <c r="K128" s="216" t="s">
        <v>31</v>
      </c>
      <c r="L128" s="46"/>
      <c r="M128" s="221" t="s">
        <v>31</v>
      </c>
      <c r="N128" s="222" t="s">
        <v>48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153</v>
      </c>
      <c r="AT128" s="225" t="s">
        <v>135</v>
      </c>
      <c r="AU128" s="225" t="s">
        <v>85</v>
      </c>
      <c r="AY128" s="19" t="s">
        <v>132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85</v>
      </c>
      <c r="BK128" s="226">
        <f>ROUND(I128*H128,2)</f>
        <v>0</v>
      </c>
      <c r="BL128" s="19" t="s">
        <v>153</v>
      </c>
      <c r="BM128" s="225" t="s">
        <v>653</v>
      </c>
    </row>
    <row r="129" s="2" customFormat="1" ht="16.5" customHeight="1">
      <c r="A129" s="40"/>
      <c r="B129" s="41"/>
      <c r="C129" s="214" t="s">
        <v>450</v>
      </c>
      <c r="D129" s="214" t="s">
        <v>135</v>
      </c>
      <c r="E129" s="215" t="s">
        <v>997</v>
      </c>
      <c r="F129" s="216" t="s">
        <v>998</v>
      </c>
      <c r="G129" s="217" t="s">
        <v>211</v>
      </c>
      <c r="H129" s="218">
        <v>37</v>
      </c>
      <c r="I129" s="219"/>
      <c r="J129" s="220">
        <f>ROUND(I129*H129,2)</f>
        <v>0</v>
      </c>
      <c r="K129" s="216" t="s">
        <v>31</v>
      </c>
      <c r="L129" s="46"/>
      <c r="M129" s="221" t="s">
        <v>31</v>
      </c>
      <c r="N129" s="222" t="s">
        <v>48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153</v>
      </c>
      <c r="AT129" s="225" t="s">
        <v>135</v>
      </c>
      <c r="AU129" s="225" t="s">
        <v>85</v>
      </c>
      <c r="AY129" s="19" t="s">
        <v>132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85</v>
      </c>
      <c r="BK129" s="226">
        <f>ROUND(I129*H129,2)</f>
        <v>0</v>
      </c>
      <c r="BL129" s="19" t="s">
        <v>153</v>
      </c>
      <c r="BM129" s="225" t="s">
        <v>664</v>
      </c>
    </row>
    <row r="130" s="2" customFormat="1" ht="24.15" customHeight="1">
      <c r="A130" s="40"/>
      <c r="B130" s="41"/>
      <c r="C130" s="214" t="s">
        <v>455</v>
      </c>
      <c r="D130" s="214" t="s">
        <v>135</v>
      </c>
      <c r="E130" s="215" t="s">
        <v>999</v>
      </c>
      <c r="F130" s="216" t="s">
        <v>1000</v>
      </c>
      <c r="G130" s="217" t="s">
        <v>272</v>
      </c>
      <c r="H130" s="218">
        <v>5.2000000000000002</v>
      </c>
      <c r="I130" s="219"/>
      <c r="J130" s="220">
        <f>ROUND(I130*H130,2)</f>
        <v>0</v>
      </c>
      <c r="K130" s="216" t="s">
        <v>31</v>
      </c>
      <c r="L130" s="46"/>
      <c r="M130" s="221" t="s">
        <v>31</v>
      </c>
      <c r="N130" s="222" t="s">
        <v>48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153</v>
      </c>
      <c r="AT130" s="225" t="s">
        <v>135</v>
      </c>
      <c r="AU130" s="225" t="s">
        <v>85</v>
      </c>
      <c r="AY130" s="19" t="s">
        <v>132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85</v>
      </c>
      <c r="BK130" s="226">
        <f>ROUND(I130*H130,2)</f>
        <v>0</v>
      </c>
      <c r="BL130" s="19" t="s">
        <v>153</v>
      </c>
      <c r="BM130" s="225" t="s">
        <v>679</v>
      </c>
    </row>
    <row r="131" s="2" customFormat="1" ht="16.5" customHeight="1">
      <c r="A131" s="40"/>
      <c r="B131" s="41"/>
      <c r="C131" s="214" t="s">
        <v>460</v>
      </c>
      <c r="D131" s="214" t="s">
        <v>135</v>
      </c>
      <c r="E131" s="215" t="s">
        <v>961</v>
      </c>
      <c r="F131" s="216" t="s">
        <v>962</v>
      </c>
      <c r="G131" s="217" t="s">
        <v>272</v>
      </c>
      <c r="H131" s="218">
        <v>5.2000000000000002</v>
      </c>
      <c r="I131" s="219"/>
      <c r="J131" s="220">
        <f>ROUND(I131*H131,2)</f>
        <v>0</v>
      </c>
      <c r="K131" s="216" t="s">
        <v>31</v>
      </c>
      <c r="L131" s="46"/>
      <c r="M131" s="221" t="s">
        <v>31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135</v>
      </c>
      <c r="AU131" s="225" t="s">
        <v>85</v>
      </c>
      <c r="AY131" s="19" t="s">
        <v>132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85</v>
      </c>
      <c r="BK131" s="226">
        <f>ROUND(I131*H131,2)</f>
        <v>0</v>
      </c>
      <c r="BL131" s="19" t="s">
        <v>153</v>
      </c>
      <c r="BM131" s="225" t="s">
        <v>693</v>
      </c>
    </row>
    <row r="132" s="2" customFormat="1" ht="16.5" customHeight="1">
      <c r="A132" s="40"/>
      <c r="B132" s="41"/>
      <c r="C132" s="214" t="s">
        <v>465</v>
      </c>
      <c r="D132" s="214" t="s">
        <v>135</v>
      </c>
      <c r="E132" s="215" t="s">
        <v>1001</v>
      </c>
      <c r="F132" s="216" t="s">
        <v>1002</v>
      </c>
      <c r="G132" s="217" t="s">
        <v>272</v>
      </c>
      <c r="H132" s="218">
        <v>5.2000000000000002</v>
      </c>
      <c r="I132" s="219"/>
      <c r="J132" s="220">
        <f>ROUND(I132*H132,2)</f>
        <v>0</v>
      </c>
      <c r="K132" s="216" t="s">
        <v>31</v>
      </c>
      <c r="L132" s="46"/>
      <c r="M132" s="221" t="s">
        <v>31</v>
      </c>
      <c r="N132" s="222" t="s">
        <v>48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153</v>
      </c>
      <c r="AT132" s="225" t="s">
        <v>135</v>
      </c>
      <c r="AU132" s="225" t="s">
        <v>85</v>
      </c>
      <c r="AY132" s="19" t="s">
        <v>132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85</v>
      </c>
      <c r="BK132" s="226">
        <f>ROUND(I132*H132,2)</f>
        <v>0</v>
      </c>
      <c r="BL132" s="19" t="s">
        <v>153</v>
      </c>
      <c r="BM132" s="225" t="s">
        <v>1003</v>
      </c>
    </row>
    <row r="133" s="2" customFormat="1" ht="16.5" customHeight="1">
      <c r="A133" s="40"/>
      <c r="B133" s="41"/>
      <c r="C133" s="214" t="s">
        <v>471</v>
      </c>
      <c r="D133" s="214" t="s">
        <v>135</v>
      </c>
      <c r="E133" s="215" t="s">
        <v>959</v>
      </c>
      <c r="F133" s="216" t="s">
        <v>960</v>
      </c>
      <c r="G133" s="217" t="s">
        <v>272</v>
      </c>
      <c r="H133" s="218">
        <v>5.2000000000000002</v>
      </c>
      <c r="I133" s="219"/>
      <c r="J133" s="220">
        <f>ROUND(I133*H133,2)</f>
        <v>0</v>
      </c>
      <c r="K133" s="216" t="s">
        <v>31</v>
      </c>
      <c r="L133" s="46"/>
      <c r="M133" s="281" t="s">
        <v>31</v>
      </c>
      <c r="N133" s="282" t="s">
        <v>48</v>
      </c>
      <c r="O133" s="234"/>
      <c r="P133" s="283">
        <f>O133*H133</f>
        <v>0</v>
      </c>
      <c r="Q133" s="283">
        <v>0</v>
      </c>
      <c r="R133" s="283">
        <f>Q133*H133</f>
        <v>0</v>
      </c>
      <c r="S133" s="283">
        <v>0</v>
      </c>
      <c r="T133" s="28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153</v>
      </c>
      <c r="AT133" s="225" t="s">
        <v>135</v>
      </c>
      <c r="AU133" s="225" t="s">
        <v>85</v>
      </c>
      <c r="AY133" s="19" t="s">
        <v>132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85</v>
      </c>
      <c r="BK133" s="226">
        <f>ROUND(I133*H133,2)</f>
        <v>0</v>
      </c>
      <c r="BL133" s="19" t="s">
        <v>153</v>
      </c>
      <c r="BM133" s="225" t="s">
        <v>1004</v>
      </c>
    </row>
    <row r="134" s="2" customFormat="1" ht="6.96" customHeight="1">
      <c r="A134" s="40"/>
      <c r="B134" s="61"/>
      <c r="C134" s="62"/>
      <c r="D134" s="62"/>
      <c r="E134" s="62"/>
      <c r="F134" s="62"/>
      <c r="G134" s="62"/>
      <c r="H134" s="62"/>
      <c r="I134" s="62"/>
      <c r="J134" s="62"/>
      <c r="K134" s="62"/>
      <c r="L134" s="46"/>
      <c r="M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</sheetData>
  <sheetProtection sheet="1" autoFilter="0" formatColumns="0" formatRows="0" objects="1" scenarios="1" spinCount="100000" saltValue="8ImNpCLoXnNW2XnJoWehkJgJbK04U83eGFxC+3DkcFAIXTv/RAfJaAyFSj6jz1Sn4cEjO5Rxog5kLipnKGyL2A==" hashValue="vk1X2F52CdHWSpYkJDF4AN+alfLHVAbUN8GF9XET5dy3pXSebAPvLLr9hpVNy/w6Rri6NhMMp6x9VwZ7RZAqSg==" algorithmName="SHA-512" password="CC35"/>
  <autoFilter ref="C84:K13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1005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1006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1007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1008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1009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1010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1011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1012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1013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1014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1015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84</v>
      </c>
      <c r="F18" s="296" t="s">
        <v>1016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1017</v>
      </c>
      <c r="F19" s="296" t="s">
        <v>1018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1019</v>
      </c>
      <c r="F20" s="296" t="s">
        <v>1020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1021</v>
      </c>
      <c r="F21" s="296" t="s">
        <v>83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1022</v>
      </c>
      <c r="F22" s="296" t="s">
        <v>1023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92</v>
      </c>
      <c r="F23" s="296" t="s">
        <v>1024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1025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1026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1027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1028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1029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1030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1031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1032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1033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117</v>
      </c>
      <c r="F36" s="296"/>
      <c r="G36" s="296" t="s">
        <v>1034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1035</v>
      </c>
      <c r="F37" s="296"/>
      <c r="G37" s="296" t="s">
        <v>1036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58</v>
      </c>
      <c r="F38" s="296"/>
      <c r="G38" s="296" t="s">
        <v>1037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59</v>
      </c>
      <c r="F39" s="296"/>
      <c r="G39" s="296" t="s">
        <v>1038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118</v>
      </c>
      <c r="F40" s="296"/>
      <c r="G40" s="296" t="s">
        <v>1039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119</v>
      </c>
      <c r="F41" s="296"/>
      <c r="G41" s="296" t="s">
        <v>1040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1041</v>
      </c>
      <c r="F42" s="296"/>
      <c r="G42" s="296" t="s">
        <v>1042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1043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1044</v>
      </c>
      <c r="F44" s="296"/>
      <c r="G44" s="296" t="s">
        <v>1045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121</v>
      </c>
      <c r="F45" s="296"/>
      <c r="G45" s="296" t="s">
        <v>1046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1047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1048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1049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1050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1051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1052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1053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1054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1055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1056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1057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1058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1059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1060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1061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1062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1063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1064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1065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1066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1067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1068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1069</v>
      </c>
      <c r="D76" s="314"/>
      <c r="E76" s="314"/>
      <c r="F76" s="314" t="s">
        <v>1070</v>
      </c>
      <c r="G76" s="315"/>
      <c r="H76" s="314" t="s">
        <v>59</v>
      </c>
      <c r="I76" s="314" t="s">
        <v>62</v>
      </c>
      <c r="J76" s="314" t="s">
        <v>1071</v>
      </c>
      <c r="K76" s="313"/>
    </row>
    <row r="77" s="1" customFormat="1" ht="17.25" customHeight="1">
      <c r="B77" s="311"/>
      <c r="C77" s="316" t="s">
        <v>1072</v>
      </c>
      <c r="D77" s="316"/>
      <c r="E77" s="316"/>
      <c r="F77" s="317" t="s">
        <v>1073</v>
      </c>
      <c r="G77" s="318"/>
      <c r="H77" s="316"/>
      <c r="I77" s="316"/>
      <c r="J77" s="316" t="s">
        <v>1074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58</v>
      </c>
      <c r="D79" s="321"/>
      <c r="E79" s="321"/>
      <c r="F79" s="322" t="s">
        <v>1075</v>
      </c>
      <c r="G79" s="323"/>
      <c r="H79" s="299" t="s">
        <v>1076</v>
      </c>
      <c r="I79" s="299" t="s">
        <v>1077</v>
      </c>
      <c r="J79" s="299">
        <v>20</v>
      </c>
      <c r="K79" s="313"/>
    </row>
    <row r="80" s="1" customFormat="1" ht="15" customHeight="1">
      <c r="B80" s="311"/>
      <c r="C80" s="299" t="s">
        <v>1078</v>
      </c>
      <c r="D80" s="299"/>
      <c r="E80" s="299"/>
      <c r="F80" s="322" t="s">
        <v>1075</v>
      </c>
      <c r="G80" s="323"/>
      <c r="H80" s="299" t="s">
        <v>1079</v>
      </c>
      <c r="I80" s="299" t="s">
        <v>1077</v>
      </c>
      <c r="J80" s="299">
        <v>120</v>
      </c>
      <c r="K80" s="313"/>
    </row>
    <row r="81" s="1" customFormat="1" ht="15" customHeight="1">
      <c r="B81" s="324"/>
      <c r="C81" s="299" t="s">
        <v>1080</v>
      </c>
      <c r="D81" s="299"/>
      <c r="E81" s="299"/>
      <c r="F81" s="322" t="s">
        <v>1081</v>
      </c>
      <c r="G81" s="323"/>
      <c r="H81" s="299" t="s">
        <v>1082</v>
      </c>
      <c r="I81" s="299" t="s">
        <v>1077</v>
      </c>
      <c r="J81" s="299">
        <v>50</v>
      </c>
      <c r="K81" s="313"/>
    </row>
    <row r="82" s="1" customFormat="1" ht="15" customHeight="1">
      <c r="B82" s="324"/>
      <c r="C82" s="299" t="s">
        <v>1083</v>
      </c>
      <c r="D82" s="299"/>
      <c r="E82" s="299"/>
      <c r="F82" s="322" t="s">
        <v>1075</v>
      </c>
      <c r="G82" s="323"/>
      <c r="H82" s="299" t="s">
        <v>1084</v>
      </c>
      <c r="I82" s="299" t="s">
        <v>1085</v>
      </c>
      <c r="J82" s="299"/>
      <c r="K82" s="313"/>
    </row>
    <row r="83" s="1" customFormat="1" ht="15" customHeight="1">
      <c r="B83" s="324"/>
      <c r="C83" s="325" t="s">
        <v>1086</v>
      </c>
      <c r="D83" s="325"/>
      <c r="E83" s="325"/>
      <c r="F83" s="326" t="s">
        <v>1081</v>
      </c>
      <c r="G83" s="325"/>
      <c r="H83" s="325" t="s">
        <v>1087</v>
      </c>
      <c r="I83" s="325" t="s">
        <v>1077</v>
      </c>
      <c r="J83" s="325">
        <v>15</v>
      </c>
      <c r="K83" s="313"/>
    </row>
    <row r="84" s="1" customFormat="1" ht="15" customHeight="1">
      <c r="B84" s="324"/>
      <c r="C84" s="325" t="s">
        <v>1088</v>
      </c>
      <c r="D84" s="325"/>
      <c r="E84" s="325"/>
      <c r="F84" s="326" t="s">
        <v>1081</v>
      </c>
      <c r="G84" s="325"/>
      <c r="H84" s="325" t="s">
        <v>1089</v>
      </c>
      <c r="I84" s="325" t="s">
        <v>1077</v>
      </c>
      <c r="J84" s="325">
        <v>15</v>
      </c>
      <c r="K84" s="313"/>
    </row>
    <row r="85" s="1" customFormat="1" ht="15" customHeight="1">
      <c r="B85" s="324"/>
      <c r="C85" s="325" t="s">
        <v>1090</v>
      </c>
      <c r="D85" s="325"/>
      <c r="E85" s="325"/>
      <c r="F85" s="326" t="s">
        <v>1081</v>
      </c>
      <c r="G85" s="325"/>
      <c r="H85" s="325" t="s">
        <v>1091</v>
      </c>
      <c r="I85" s="325" t="s">
        <v>1077</v>
      </c>
      <c r="J85" s="325">
        <v>20</v>
      </c>
      <c r="K85" s="313"/>
    </row>
    <row r="86" s="1" customFormat="1" ht="15" customHeight="1">
      <c r="B86" s="324"/>
      <c r="C86" s="325" t="s">
        <v>1092</v>
      </c>
      <c r="D86" s="325"/>
      <c r="E86" s="325"/>
      <c r="F86" s="326" t="s">
        <v>1081</v>
      </c>
      <c r="G86" s="325"/>
      <c r="H86" s="325" t="s">
        <v>1093</v>
      </c>
      <c r="I86" s="325" t="s">
        <v>1077</v>
      </c>
      <c r="J86" s="325">
        <v>20</v>
      </c>
      <c r="K86" s="313"/>
    </row>
    <row r="87" s="1" customFormat="1" ht="15" customHeight="1">
      <c r="B87" s="324"/>
      <c r="C87" s="299" t="s">
        <v>1094</v>
      </c>
      <c r="D87" s="299"/>
      <c r="E87" s="299"/>
      <c r="F87" s="322" t="s">
        <v>1081</v>
      </c>
      <c r="G87" s="323"/>
      <c r="H87" s="299" t="s">
        <v>1095</v>
      </c>
      <c r="I87" s="299" t="s">
        <v>1077</v>
      </c>
      <c r="J87" s="299">
        <v>50</v>
      </c>
      <c r="K87" s="313"/>
    </row>
    <row r="88" s="1" customFormat="1" ht="15" customHeight="1">
      <c r="B88" s="324"/>
      <c r="C88" s="299" t="s">
        <v>1096</v>
      </c>
      <c r="D88" s="299"/>
      <c r="E88" s="299"/>
      <c r="F88" s="322" t="s">
        <v>1081</v>
      </c>
      <c r="G88" s="323"/>
      <c r="H88" s="299" t="s">
        <v>1097</v>
      </c>
      <c r="I88" s="299" t="s">
        <v>1077</v>
      </c>
      <c r="J88" s="299">
        <v>20</v>
      </c>
      <c r="K88" s="313"/>
    </row>
    <row r="89" s="1" customFormat="1" ht="15" customHeight="1">
      <c r="B89" s="324"/>
      <c r="C89" s="299" t="s">
        <v>1098</v>
      </c>
      <c r="D89" s="299"/>
      <c r="E89" s="299"/>
      <c r="F89" s="322" t="s">
        <v>1081</v>
      </c>
      <c r="G89" s="323"/>
      <c r="H89" s="299" t="s">
        <v>1099</v>
      </c>
      <c r="I89" s="299" t="s">
        <v>1077</v>
      </c>
      <c r="J89" s="299">
        <v>20</v>
      </c>
      <c r="K89" s="313"/>
    </row>
    <row r="90" s="1" customFormat="1" ht="15" customHeight="1">
      <c r="B90" s="324"/>
      <c r="C90" s="299" t="s">
        <v>1100</v>
      </c>
      <c r="D90" s="299"/>
      <c r="E90" s="299"/>
      <c r="F90" s="322" t="s">
        <v>1081</v>
      </c>
      <c r="G90" s="323"/>
      <c r="H90" s="299" t="s">
        <v>1101</v>
      </c>
      <c r="I90" s="299" t="s">
        <v>1077</v>
      </c>
      <c r="J90" s="299">
        <v>50</v>
      </c>
      <c r="K90" s="313"/>
    </row>
    <row r="91" s="1" customFormat="1" ht="15" customHeight="1">
      <c r="B91" s="324"/>
      <c r="C91" s="299" t="s">
        <v>1102</v>
      </c>
      <c r="D91" s="299"/>
      <c r="E91" s="299"/>
      <c r="F91" s="322" t="s">
        <v>1081</v>
      </c>
      <c r="G91" s="323"/>
      <c r="H91" s="299" t="s">
        <v>1102</v>
      </c>
      <c r="I91" s="299" t="s">
        <v>1077</v>
      </c>
      <c r="J91" s="299">
        <v>50</v>
      </c>
      <c r="K91" s="313"/>
    </row>
    <row r="92" s="1" customFormat="1" ht="15" customHeight="1">
      <c r="B92" s="324"/>
      <c r="C92" s="299" t="s">
        <v>1103</v>
      </c>
      <c r="D92" s="299"/>
      <c r="E92" s="299"/>
      <c r="F92" s="322" t="s">
        <v>1081</v>
      </c>
      <c r="G92" s="323"/>
      <c r="H92" s="299" t="s">
        <v>1104</v>
      </c>
      <c r="I92" s="299" t="s">
        <v>1077</v>
      </c>
      <c r="J92" s="299">
        <v>255</v>
      </c>
      <c r="K92" s="313"/>
    </row>
    <row r="93" s="1" customFormat="1" ht="15" customHeight="1">
      <c r="B93" s="324"/>
      <c r="C93" s="299" t="s">
        <v>1105</v>
      </c>
      <c r="D93" s="299"/>
      <c r="E93" s="299"/>
      <c r="F93" s="322" t="s">
        <v>1075</v>
      </c>
      <c r="G93" s="323"/>
      <c r="H93" s="299" t="s">
        <v>1106</v>
      </c>
      <c r="I93" s="299" t="s">
        <v>1107</v>
      </c>
      <c r="J93" s="299"/>
      <c r="K93" s="313"/>
    </row>
    <row r="94" s="1" customFormat="1" ht="15" customHeight="1">
      <c r="B94" s="324"/>
      <c r="C94" s="299" t="s">
        <v>1108</v>
      </c>
      <c r="D94" s="299"/>
      <c r="E94" s="299"/>
      <c r="F94" s="322" t="s">
        <v>1075</v>
      </c>
      <c r="G94" s="323"/>
      <c r="H94" s="299" t="s">
        <v>1109</v>
      </c>
      <c r="I94" s="299" t="s">
        <v>1110</v>
      </c>
      <c r="J94" s="299"/>
      <c r="K94" s="313"/>
    </row>
    <row r="95" s="1" customFormat="1" ht="15" customHeight="1">
      <c r="B95" s="324"/>
      <c r="C95" s="299" t="s">
        <v>1111</v>
      </c>
      <c r="D95" s="299"/>
      <c r="E95" s="299"/>
      <c r="F95" s="322" t="s">
        <v>1075</v>
      </c>
      <c r="G95" s="323"/>
      <c r="H95" s="299" t="s">
        <v>1111</v>
      </c>
      <c r="I95" s="299" t="s">
        <v>1110</v>
      </c>
      <c r="J95" s="299"/>
      <c r="K95" s="313"/>
    </row>
    <row r="96" s="1" customFormat="1" ht="15" customHeight="1">
      <c r="B96" s="324"/>
      <c r="C96" s="299" t="s">
        <v>43</v>
      </c>
      <c r="D96" s="299"/>
      <c r="E96" s="299"/>
      <c r="F96" s="322" t="s">
        <v>1075</v>
      </c>
      <c r="G96" s="323"/>
      <c r="H96" s="299" t="s">
        <v>1112</v>
      </c>
      <c r="I96" s="299" t="s">
        <v>1110</v>
      </c>
      <c r="J96" s="299"/>
      <c r="K96" s="313"/>
    </row>
    <row r="97" s="1" customFormat="1" ht="15" customHeight="1">
      <c r="B97" s="324"/>
      <c r="C97" s="299" t="s">
        <v>53</v>
      </c>
      <c r="D97" s="299"/>
      <c r="E97" s="299"/>
      <c r="F97" s="322" t="s">
        <v>1075</v>
      </c>
      <c r="G97" s="323"/>
      <c r="H97" s="299" t="s">
        <v>1113</v>
      </c>
      <c r="I97" s="299" t="s">
        <v>1110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1114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1069</v>
      </c>
      <c r="D103" s="314"/>
      <c r="E103" s="314"/>
      <c r="F103" s="314" t="s">
        <v>1070</v>
      </c>
      <c r="G103" s="315"/>
      <c r="H103" s="314" t="s">
        <v>59</v>
      </c>
      <c r="I103" s="314" t="s">
        <v>62</v>
      </c>
      <c r="J103" s="314" t="s">
        <v>1071</v>
      </c>
      <c r="K103" s="313"/>
    </row>
    <row r="104" s="1" customFormat="1" ht="17.25" customHeight="1">
      <c r="B104" s="311"/>
      <c r="C104" s="316" t="s">
        <v>1072</v>
      </c>
      <c r="D104" s="316"/>
      <c r="E104" s="316"/>
      <c r="F104" s="317" t="s">
        <v>1073</v>
      </c>
      <c r="G104" s="318"/>
      <c r="H104" s="316"/>
      <c r="I104" s="316"/>
      <c r="J104" s="316" t="s">
        <v>1074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58</v>
      </c>
      <c r="D106" s="321"/>
      <c r="E106" s="321"/>
      <c r="F106" s="322" t="s">
        <v>1075</v>
      </c>
      <c r="G106" s="299"/>
      <c r="H106" s="299" t="s">
        <v>1115</v>
      </c>
      <c r="I106" s="299" t="s">
        <v>1077</v>
      </c>
      <c r="J106" s="299">
        <v>20</v>
      </c>
      <c r="K106" s="313"/>
    </row>
    <row r="107" s="1" customFormat="1" ht="15" customHeight="1">
      <c r="B107" s="311"/>
      <c r="C107" s="299" t="s">
        <v>1078</v>
      </c>
      <c r="D107" s="299"/>
      <c r="E107" s="299"/>
      <c r="F107" s="322" t="s">
        <v>1075</v>
      </c>
      <c r="G107" s="299"/>
      <c r="H107" s="299" t="s">
        <v>1115</v>
      </c>
      <c r="I107" s="299" t="s">
        <v>1077</v>
      </c>
      <c r="J107" s="299">
        <v>120</v>
      </c>
      <c r="K107" s="313"/>
    </row>
    <row r="108" s="1" customFormat="1" ht="15" customHeight="1">
      <c r="B108" s="324"/>
      <c r="C108" s="299" t="s">
        <v>1080</v>
      </c>
      <c r="D108" s="299"/>
      <c r="E108" s="299"/>
      <c r="F108" s="322" t="s">
        <v>1081</v>
      </c>
      <c r="G108" s="299"/>
      <c r="H108" s="299" t="s">
        <v>1115</v>
      </c>
      <c r="I108" s="299" t="s">
        <v>1077</v>
      </c>
      <c r="J108" s="299">
        <v>50</v>
      </c>
      <c r="K108" s="313"/>
    </row>
    <row r="109" s="1" customFormat="1" ht="15" customHeight="1">
      <c r="B109" s="324"/>
      <c r="C109" s="299" t="s">
        <v>1083</v>
      </c>
      <c r="D109" s="299"/>
      <c r="E109" s="299"/>
      <c r="F109" s="322" t="s">
        <v>1075</v>
      </c>
      <c r="G109" s="299"/>
      <c r="H109" s="299" t="s">
        <v>1115</v>
      </c>
      <c r="I109" s="299" t="s">
        <v>1085</v>
      </c>
      <c r="J109" s="299"/>
      <c r="K109" s="313"/>
    </row>
    <row r="110" s="1" customFormat="1" ht="15" customHeight="1">
      <c r="B110" s="324"/>
      <c r="C110" s="299" t="s">
        <v>1094</v>
      </c>
      <c r="D110" s="299"/>
      <c r="E110" s="299"/>
      <c r="F110" s="322" t="s">
        <v>1081</v>
      </c>
      <c r="G110" s="299"/>
      <c r="H110" s="299" t="s">
        <v>1115</v>
      </c>
      <c r="I110" s="299" t="s">
        <v>1077</v>
      </c>
      <c r="J110" s="299">
        <v>50</v>
      </c>
      <c r="K110" s="313"/>
    </row>
    <row r="111" s="1" customFormat="1" ht="15" customHeight="1">
      <c r="B111" s="324"/>
      <c r="C111" s="299" t="s">
        <v>1102</v>
      </c>
      <c r="D111" s="299"/>
      <c r="E111" s="299"/>
      <c r="F111" s="322" t="s">
        <v>1081</v>
      </c>
      <c r="G111" s="299"/>
      <c r="H111" s="299" t="s">
        <v>1115</v>
      </c>
      <c r="I111" s="299" t="s">
        <v>1077</v>
      </c>
      <c r="J111" s="299">
        <v>50</v>
      </c>
      <c r="K111" s="313"/>
    </row>
    <row r="112" s="1" customFormat="1" ht="15" customHeight="1">
      <c r="B112" s="324"/>
      <c r="C112" s="299" t="s">
        <v>1100</v>
      </c>
      <c r="D112" s="299"/>
      <c r="E112" s="299"/>
      <c r="F112" s="322" t="s">
        <v>1081</v>
      </c>
      <c r="G112" s="299"/>
      <c r="H112" s="299" t="s">
        <v>1115</v>
      </c>
      <c r="I112" s="299" t="s">
        <v>1077</v>
      </c>
      <c r="J112" s="299">
        <v>50</v>
      </c>
      <c r="K112" s="313"/>
    </row>
    <row r="113" s="1" customFormat="1" ht="15" customHeight="1">
      <c r="B113" s="324"/>
      <c r="C113" s="299" t="s">
        <v>58</v>
      </c>
      <c r="D113" s="299"/>
      <c r="E113" s="299"/>
      <c r="F113" s="322" t="s">
        <v>1075</v>
      </c>
      <c r="G113" s="299"/>
      <c r="H113" s="299" t="s">
        <v>1116</v>
      </c>
      <c r="I113" s="299" t="s">
        <v>1077</v>
      </c>
      <c r="J113" s="299">
        <v>20</v>
      </c>
      <c r="K113" s="313"/>
    </row>
    <row r="114" s="1" customFormat="1" ht="15" customHeight="1">
      <c r="B114" s="324"/>
      <c r="C114" s="299" t="s">
        <v>1117</v>
      </c>
      <c r="D114" s="299"/>
      <c r="E114" s="299"/>
      <c r="F114" s="322" t="s">
        <v>1075</v>
      </c>
      <c r="G114" s="299"/>
      <c r="H114" s="299" t="s">
        <v>1118</v>
      </c>
      <c r="I114" s="299" t="s">
        <v>1077</v>
      </c>
      <c r="J114" s="299">
        <v>120</v>
      </c>
      <c r="K114" s="313"/>
    </row>
    <row r="115" s="1" customFormat="1" ht="15" customHeight="1">
      <c r="B115" s="324"/>
      <c r="C115" s="299" t="s">
        <v>43</v>
      </c>
      <c r="D115" s="299"/>
      <c r="E115" s="299"/>
      <c r="F115" s="322" t="s">
        <v>1075</v>
      </c>
      <c r="G115" s="299"/>
      <c r="H115" s="299" t="s">
        <v>1119</v>
      </c>
      <c r="I115" s="299" t="s">
        <v>1110</v>
      </c>
      <c r="J115" s="299"/>
      <c r="K115" s="313"/>
    </row>
    <row r="116" s="1" customFormat="1" ht="15" customHeight="1">
      <c r="B116" s="324"/>
      <c r="C116" s="299" t="s">
        <v>53</v>
      </c>
      <c r="D116" s="299"/>
      <c r="E116" s="299"/>
      <c r="F116" s="322" t="s">
        <v>1075</v>
      </c>
      <c r="G116" s="299"/>
      <c r="H116" s="299" t="s">
        <v>1120</v>
      </c>
      <c r="I116" s="299" t="s">
        <v>1110</v>
      </c>
      <c r="J116" s="299"/>
      <c r="K116" s="313"/>
    </row>
    <row r="117" s="1" customFormat="1" ht="15" customHeight="1">
      <c r="B117" s="324"/>
      <c r="C117" s="299" t="s">
        <v>62</v>
      </c>
      <c r="D117" s="299"/>
      <c r="E117" s="299"/>
      <c r="F117" s="322" t="s">
        <v>1075</v>
      </c>
      <c r="G117" s="299"/>
      <c r="H117" s="299" t="s">
        <v>1121</v>
      </c>
      <c r="I117" s="299" t="s">
        <v>1122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1123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1069</v>
      </c>
      <c r="D123" s="314"/>
      <c r="E123" s="314"/>
      <c r="F123" s="314" t="s">
        <v>1070</v>
      </c>
      <c r="G123" s="315"/>
      <c r="H123" s="314" t="s">
        <v>59</v>
      </c>
      <c r="I123" s="314" t="s">
        <v>62</v>
      </c>
      <c r="J123" s="314" t="s">
        <v>1071</v>
      </c>
      <c r="K123" s="343"/>
    </row>
    <row r="124" s="1" customFormat="1" ht="17.25" customHeight="1">
      <c r="B124" s="342"/>
      <c r="C124" s="316" t="s">
        <v>1072</v>
      </c>
      <c r="D124" s="316"/>
      <c r="E124" s="316"/>
      <c r="F124" s="317" t="s">
        <v>1073</v>
      </c>
      <c r="G124" s="318"/>
      <c r="H124" s="316"/>
      <c r="I124" s="316"/>
      <c r="J124" s="316" t="s">
        <v>1074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1078</v>
      </c>
      <c r="D126" s="321"/>
      <c r="E126" s="321"/>
      <c r="F126" s="322" t="s">
        <v>1075</v>
      </c>
      <c r="G126" s="299"/>
      <c r="H126" s="299" t="s">
        <v>1115</v>
      </c>
      <c r="I126" s="299" t="s">
        <v>1077</v>
      </c>
      <c r="J126" s="299">
        <v>120</v>
      </c>
      <c r="K126" s="347"/>
    </row>
    <row r="127" s="1" customFormat="1" ht="15" customHeight="1">
      <c r="B127" s="344"/>
      <c r="C127" s="299" t="s">
        <v>1124</v>
      </c>
      <c r="D127" s="299"/>
      <c r="E127" s="299"/>
      <c r="F127" s="322" t="s">
        <v>1075</v>
      </c>
      <c r="G127" s="299"/>
      <c r="H127" s="299" t="s">
        <v>1125</v>
      </c>
      <c r="I127" s="299" t="s">
        <v>1077</v>
      </c>
      <c r="J127" s="299" t="s">
        <v>1126</v>
      </c>
      <c r="K127" s="347"/>
    </row>
    <row r="128" s="1" customFormat="1" ht="15" customHeight="1">
      <c r="B128" s="344"/>
      <c r="C128" s="299" t="s">
        <v>92</v>
      </c>
      <c r="D128" s="299"/>
      <c r="E128" s="299"/>
      <c r="F128" s="322" t="s">
        <v>1075</v>
      </c>
      <c r="G128" s="299"/>
      <c r="H128" s="299" t="s">
        <v>1127</v>
      </c>
      <c r="I128" s="299" t="s">
        <v>1077</v>
      </c>
      <c r="J128" s="299" t="s">
        <v>1126</v>
      </c>
      <c r="K128" s="347"/>
    </row>
    <row r="129" s="1" customFormat="1" ht="15" customHeight="1">
      <c r="B129" s="344"/>
      <c r="C129" s="299" t="s">
        <v>1086</v>
      </c>
      <c r="D129" s="299"/>
      <c r="E129" s="299"/>
      <c r="F129" s="322" t="s">
        <v>1081</v>
      </c>
      <c r="G129" s="299"/>
      <c r="H129" s="299" t="s">
        <v>1087</v>
      </c>
      <c r="I129" s="299" t="s">
        <v>1077</v>
      </c>
      <c r="J129" s="299">
        <v>15</v>
      </c>
      <c r="K129" s="347"/>
    </row>
    <row r="130" s="1" customFormat="1" ht="15" customHeight="1">
      <c r="B130" s="344"/>
      <c r="C130" s="325" t="s">
        <v>1088</v>
      </c>
      <c r="D130" s="325"/>
      <c r="E130" s="325"/>
      <c r="F130" s="326" t="s">
        <v>1081</v>
      </c>
      <c r="G130" s="325"/>
      <c r="H130" s="325" t="s">
        <v>1089</v>
      </c>
      <c r="I130" s="325" t="s">
        <v>1077</v>
      </c>
      <c r="J130" s="325">
        <v>15</v>
      </c>
      <c r="K130" s="347"/>
    </row>
    <row r="131" s="1" customFormat="1" ht="15" customHeight="1">
      <c r="B131" s="344"/>
      <c r="C131" s="325" t="s">
        <v>1090</v>
      </c>
      <c r="D131" s="325"/>
      <c r="E131" s="325"/>
      <c r="F131" s="326" t="s">
        <v>1081</v>
      </c>
      <c r="G131" s="325"/>
      <c r="H131" s="325" t="s">
        <v>1091</v>
      </c>
      <c r="I131" s="325" t="s">
        <v>1077</v>
      </c>
      <c r="J131" s="325">
        <v>20</v>
      </c>
      <c r="K131" s="347"/>
    </row>
    <row r="132" s="1" customFormat="1" ht="15" customHeight="1">
      <c r="B132" s="344"/>
      <c r="C132" s="325" t="s">
        <v>1092</v>
      </c>
      <c r="D132" s="325"/>
      <c r="E132" s="325"/>
      <c r="F132" s="326" t="s">
        <v>1081</v>
      </c>
      <c r="G132" s="325"/>
      <c r="H132" s="325" t="s">
        <v>1093</v>
      </c>
      <c r="I132" s="325" t="s">
        <v>1077</v>
      </c>
      <c r="J132" s="325">
        <v>20</v>
      </c>
      <c r="K132" s="347"/>
    </row>
    <row r="133" s="1" customFormat="1" ht="15" customHeight="1">
      <c r="B133" s="344"/>
      <c r="C133" s="299" t="s">
        <v>1080</v>
      </c>
      <c r="D133" s="299"/>
      <c r="E133" s="299"/>
      <c r="F133" s="322" t="s">
        <v>1081</v>
      </c>
      <c r="G133" s="299"/>
      <c r="H133" s="299" t="s">
        <v>1115</v>
      </c>
      <c r="I133" s="299" t="s">
        <v>1077</v>
      </c>
      <c r="J133" s="299">
        <v>50</v>
      </c>
      <c r="K133" s="347"/>
    </row>
    <row r="134" s="1" customFormat="1" ht="15" customHeight="1">
      <c r="B134" s="344"/>
      <c r="C134" s="299" t="s">
        <v>1094</v>
      </c>
      <c r="D134" s="299"/>
      <c r="E134" s="299"/>
      <c r="F134" s="322" t="s">
        <v>1081</v>
      </c>
      <c r="G134" s="299"/>
      <c r="H134" s="299" t="s">
        <v>1115</v>
      </c>
      <c r="I134" s="299" t="s">
        <v>1077</v>
      </c>
      <c r="J134" s="299">
        <v>50</v>
      </c>
      <c r="K134" s="347"/>
    </row>
    <row r="135" s="1" customFormat="1" ht="15" customHeight="1">
      <c r="B135" s="344"/>
      <c r="C135" s="299" t="s">
        <v>1100</v>
      </c>
      <c r="D135" s="299"/>
      <c r="E135" s="299"/>
      <c r="F135" s="322" t="s">
        <v>1081</v>
      </c>
      <c r="G135" s="299"/>
      <c r="H135" s="299" t="s">
        <v>1115</v>
      </c>
      <c r="I135" s="299" t="s">
        <v>1077</v>
      </c>
      <c r="J135" s="299">
        <v>50</v>
      </c>
      <c r="K135" s="347"/>
    </row>
    <row r="136" s="1" customFormat="1" ht="15" customHeight="1">
      <c r="B136" s="344"/>
      <c r="C136" s="299" t="s">
        <v>1102</v>
      </c>
      <c r="D136" s="299"/>
      <c r="E136" s="299"/>
      <c r="F136" s="322" t="s">
        <v>1081</v>
      </c>
      <c r="G136" s="299"/>
      <c r="H136" s="299" t="s">
        <v>1115</v>
      </c>
      <c r="I136" s="299" t="s">
        <v>1077</v>
      </c>
      <c r="J136" s="299">
        <v>50</v>
      </c>
      <c r="K136" s="347"/>
    </row>
    <row r="137" s="1" customFormat="1" ht="15" customHeight="1">
      <c r="B137" s="344"/>
      <c r="C137" s="299" t="s">
        <v>1103</v>
      </c>
      <c r="D137" s="299"/>
      <c r="E137" s="299"/>
      <c r="F137" s="322" t="s">
        <v>1081</v>
      </c>
      <c r="G137" s="299"/>
      <c r="H137" s="299" t="s">
        <v>1128</v>
      </c>
      <c r="I137" s="299" t="s">
        <v>1077</v>
      </c>
      <c r="J137" s="299">
        <v>255</v>
      </c>
      <c r="K137" s="347"/>
    </row>
    <row r="138" s="1" customFormat="1" ht="15" customHeight="1">
      <c r="B138" s="344"/>
      <c r="C138" s="299" t="s">
        <v>1105</v>
      </c>
      <c r="D138" s="299"/>
      <c r="E138" s="299"/>
      <c r="F138" s="322" t="s">
        <v>1075</v>
      </c>
      <c r="G138" s="299"/>
      <c r="H138" s="299" t="s">
        <v>1129</v>
      </c>
      <c r="I138" s="299" t="s">
        <v>1107</v>
      </c>
      <c r="J138" s="299"/>
      <c r="K138" s="347"/>
    </row>
    <row r="139" s="1" customFormat="1" ht="15" customHeight="1">
      <c r="B139" s="344"/>
      <c r="C139" s="299" t="s">
        <v>1108</v>
      </c>
      <c r="D139" s="299"/>
      <c r="E139" s="299"/>
      <c r="F139" s="322" t="s">
        <v>1075</v>
      </c>
      <c r="G139" s="299"/>
      <c r="H139" s="299" t="s">
        <v>1130</v>
      </c>
      <c r="I139" s="299" t="s">
        <v>1110</v>
      </c>
      <c r="J139" s="299"/>
      <c r="K139" s="347"/>
    </row>
    <row r="140" s="1" customFormat="1" ht="15" customHeight="1">
      <c r="B140" s="344"/>
      <c r="C140" s="299" t="s">
        <v>1111</v>
      </c>
      <c r="D140" s="299"/>
      <c r="E140" s="299"/>
      <c r="F140" s="322" t="s">
        <v>1075</v>
      </c>
      <c r="G140" s="299"/>
      <c r="H140" s="299" t="s">
        <v>1111</v>
      </c>
      <c r="I140" s="299" t="s">
        <v>1110</v>
      </c>
      <c r="J140" s="299"/>
      <c r="K140" s="347"/>
    </row>
    <row r="141" s="1" customFormat="1" ht="15" customHeight="1">
      <c r="B141" s="344"/>
      <c r="C141" s="299" t="s">
        <v>43</v>
      </c>
      <c r="D141" s="299"/>
      <c r="E141" s="299"/>
      <c r="F141" s="322" t="s">
        <v>1075</v>
      </c>
      <c r="G141" s="299"/>
      <c r="H141" s="299" t="s">
        <v>1131</v>
      </c>
      <c r="I141" s="299" t="s">
        <v>1110</v>
      </c>
      <c r="J141" s="299"/>
      <c r="K141" s="347"/>
    </row>
    <row r="142" s="1" customFormat="1" ht="15" customHeight="1">
      <c r="B142" s="344"/>
      <c r="C142" s="299" t="s">
        <v>1132</v>
      </c>
      <c r="D142" s="299"/>
      <c r="E142" s="299"/>
      <c r="F142" s="322" t="s">
        <v>1075</v>
      </c>
      <c r="G142" s="299"/>
      <c r="H142" s="299" t="s">
        <v>1133</v>
      </c>
      <c r="I142" s="299" t="s">
        <v>1110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1134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1069</v>
      </c>
      <c r="D148" s="314"/>
      <c r="E148" s="314"/>
      <c r="F148" s="314" t="s">
        <v>1070</v>
      </c>
      <c r="G148" s="315"/>
      <c r="H148" s="314" t="s">
        <v>59</v>
      </c>
      <c r="I148" s="314" t="s">
        <v>62</v>
      </c>
      <c r="J148" s="314" t="s">
        <v>1071</v>
      </c>
      <c r="K148" s="313"/>
    </row>
    <row r="149" s="1" customFormat="1" ht="17.25" customHeight="1">
      <c r="B149" s="311"/>
      <c r="C149" s="316" t="s">
        <v>1072</v>
      </c>
      <c r="D149" s="316"/>
      <c r="E149" s="316"/>
      <c r="F149" s="317" t="s">
        <v>1073</v>
      </c>
      <c r="G149" s="318"/>
      <c r="H149" s="316"/>
      <c r="I149" s="316"/>
      <c r="J149" s="316" t="s">
        <v>1074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1078</v>
      </c>
      <c r="D151" s="299"/>
      <c r="E151" s="299"/>
      <c r="F151" s="352" t="s">
        <v>1075</v>
      </c>
      <c r="G151" s="299"/>
      <c r="H151" s="351" t="s">
        <v>1115</v>
      </c>
      <c r="I151" s="351" t="s">
        <v>1077</v>
      </c>
      <c r="J151" s="351">
        <v>120</v>
      </c>
      <c r="K151" s="347"/>
    </row>
    <row r="152" s="1" customFormat="1" ht="15" customHeight="1">
      <c r="B152" s="324"/>
      <c r="C152" s="351" t="s">
        <v>1124</v>
      </c>
      <c r="D152" s="299"/>
      <c r="E152" s="299"/>
      <c r="F152" s="352" t="s">
        <v>1075</v>
      </c>
      <c r="G152" s="299"/>
      <c r="H152" s="351" t="s">
        <v>1135</v>
      </c>
      <c r="I152" s="351" t="s">
        <v>1077</v>
      </c>
      <c r="J152" s="351" t="s">
        <v>1126</v>
      </c>
      <c r="K152" s="347"/>
    </row>
    <row r="153" s="1" customFormat="1" ht="15" customHeight="1">
      <c r="B153" s="324"/>
      <c r="C153" s="351" t="s">
        <v>92</v>
      </c>
      <c r="D153" s="299"/>
      <c r="E153" s="299"/>
      <c r="F153" s="352" t="s">
        <v>1075</v>
      </c>
      <c r="G153" s="299"/>
      <c r="H153" s="351" t="s">
        <v>1136</v>
      </c>
      <c r="I153" s="351" t="s">
        <v>1077</v>
      </c>
      <c r="J153" s="351" t="s">
        <v>1126</v>
      </c>
      <c r="K153" s="347"/>
    </row>
    <row r="154" s="1" customFormat="1" ht="15" customHeight="1">
      <c r="B154" s="324"/>
      <c r="C154" s="351" t="s">
        <v>1080</v>
      </c>
      <c r="D154" s="299"/>
      <c r="E154" s="299"/>
      <c r="F154" s="352" t="s">
        <v>1081</v>
      </c>
      <c r="G154" s="299"/>
      <c r="H154" s="351" t="s">
        <v>1115</v>
      </c>
      <c r="I154" s="351" t="s">
        <v>1077</v>
      </c>
      <c r="J154" s="351">
        <v>50</v>
      </c>
      <c r="K154" s="347"/>
    </row>
    <row r="155" s="1" customFormat="1" ht="15" customHeight="1">
      <c r="B155" s="324"/>
      <c r="C155" s="351" t="s">
        <v>1083</v>
      </c>
      <c r="D155" s="299"/>
      <c r="E155" s="299"/>
      <c r="F155" s="352" t="s">
        <v>1075</v>
      </c>
      <c r="G155" s="299"/>
      <c r="H155" s="351" t="s">
        <v>1115</v>
      </c>
      <c r="I155" s="351" t="s">
        <v>1085</v>
      </c>
      <c r="J155" s="351"/>
      <c r="K155" s="347"/>
    </row>
    <row r="156" s="1" customFormat="1" ht="15" customHeight="1">
      <c r="B156" s="324"/>
      <c r="C156" s="351" t="s">
        <v>1094</v>
      </c>
      <c r="D156" s="299"/>
      <c r="E156" s="299"/>
      <c r="F156" s="352" t="s">
        <v>1081</v>
      </c>
      <c r="G156" s="299"/>
      <c r="H156" s="351" t="s">
        <v>1115</v>
      </c>
      <c r="I156" s="351" t="s">
        <v>1077</v>
      </c>
      <c r="J156" s="351">
        <v>50</v>
      </c>
      <c r="K156" s="347"/>
    </row>
    <row r="157" s="1" customFormat="1" ht="15" customHeight="1">
      <c r="B157" s="324"/>
      <c r="C157" s="351" t="s">
        <v>1102</v>
      </c>
      <c r="D157" s="299"/>
      <c r="E157" s="299"/>
      <c r="F157" s="352" t="s">
        <v>1081</v>
      </c>
      <c r="G157" s="299"/>
      <c r="H157" s="351" t="s">
        <v>1115</v>
      </c>
      <c r="I157" s="351" t="s">
        <v>1077</v>
      </c>
      <c r="J157" s="351">
        <v>50</v>
      </c>
      <c r="K157" s="347"/>
    </row>
    <row r="158" s="1" customFormat="1" ht="15" customHeight="1">
      <c r="B158" s="324"/>
      <c r="C158" s="351" t="s">
        <v>1100</v>
      </c>
      <c r="D158" s="299"/>
      <c r="E158" s="299"/>
      <c r="F158" s="352" t="s">
        <v>1081</v>
      </c>
      <c r="G158" s="299"/>
      <c r="H158" s="351" t="s">
        <v>1115</v>
      </c>
      <c r="I158" s="351" t="s">
        <v>1077</v>
      </c>
      <c r="J158" s="351">
        <v>50</v>
      </c>
      <c r="K158" s="347"/>
    </row>
    <row r="159" s="1" customFormat="1" ht="15" customHeight="1">
      <c r="B159" s="324"/>
      <c r="C159" s="351" t="s">
        <v>107</v>
      </c>
      <c r="D159" s="299"/>
      <c r="E159" s="299"/>
      <c r="F159" s="352" t="s">
        <v>1075</v>
      </c>
      <c r="G159" s="299"/>
      <c r="H159" s="351" t="s">
        <v>1137</v>
      </c>
      <c r="I159" s="351" t="s">
        <v>1077</v>
      </c>
      <c r="J159" s="351" t="s">
        <v>1138</v>
      </c>
      <c r="K159" s="347"/>
    </row>
    <row r="160" s="1" customFormat="1" ht="15" customHeight="1">
      <c r="B160" s="324"/>
      <c r="C160" s="351" t="s">
        <v>1139</v>
      </c>
      <c r="D160" s="299"/>
      <c r="E160" s="299"/>
      <c r="F160" s="352" t="s">
        <v>1075</v>
      </c>
      <c r="G160" s="299"/>
      <c r="H160" s="351" t="s">
        <v>1140</v>
      </c>
      <c r="I160" s="351" t="s">
        <v>1110</v>
      </c>
      <c r="J160" s="351"/>
      <c r="K160" s="347"/>
    </row>
    <row r="161" s="1" customFormat="1" ht="15" customHeight="1">
      <c r="B161" s="353"/>
      <c r="C161" s="354"/>
      <c r="D161" s="354"/>
      <c r="E161" s="354"/>
      <c r="F161" s="354"/>
      <c r="G161" s="354"/>
      <c r="H161" s="354"/>
      <c r="I161" s="354"/>
      <c r="J161" s="354"/>
      <c r="K161" s="355"/>
    </row>
    <row r="162" s="1" customFormat="1" ht="18.75" customHeight="1">
      <c r="B162" s="335"/>
      <c r="C162" s="345"/>
      <c r="D162" s="345"/>
      <c r="E162" s="345"/>
      <c r="F162" s="356"/>
      <c r="G162" s="345"/>
      <c r="H162" s="345"/>
      <c r="I162" s="345"/>
      <c r="J162" s="345"/>
      <c r="K162" s="335"/>
    </row>
    <row r="163" s="1" customFormat="1" ht="18.75" customHeight="1">
      <c r="B163" s="335"/>
      <c r="C163" s="345"/>
      <c r="D163" s="345"/>
      <c r="E163" s="345"/>
      <c r="F163" s="356"/>
      <c r="G163" s="345"/>
      <c r="H163" s="345"/>
      <c r="I163" s="345"/>
      <c r="J163" s="345"/>
      <c r="K163" s="335"/>
    </row>
    <row r="164" s="1" customFormat="1" ht="18.75" customHeight="1">
      <c r="B164" s="335"/>
      <c r="C164" s="345"/>
      <c r="D164" s="345"/>
      <c r="E164" s="345"/>
      <c r="F164" s="356"/>
      <c r="G164" s="345"/>
      <c r="H164" s="345"/>
      <c r="I164" s="345"/>
      <c r="J164" s="345"/>
      <c r="K164" s="335"/>
    </row>
    <row r="165" s="1" customFormat="1" ht="18.75" customHeight="1">
      <c r="B165" s="335"/>
      <c r="C165" s="345"/>
      <c r="D165" s="345"/>
      <c r="E165" s="345"/>
      <c r="F165" s="356"/>
      <c r="G165" s="345"/>
      <c r="H165" s="345"/>
      <c r="I165" s="345"/>
      <c r="J165" s="345"/>
      <c r="K165" s="335"/>
    </row>
    <row r="166" s="1" customFormat="1" ht="18.75" customHeight="1">
      <c r="B166" s="335"/>
      <c r="C166" s="345"/>
      <c r="D166" s="345"/>
      <c r="E166" s="345"/>
      <c r="F166" s="356"/>
      <c r="G166" s="345"/>
      <c r="H166" s="345"/>
      <c r="I166" s="345"/>
      <c r="J166" s="345"/>
      <c r="K166" s="335"/>
    </row>
    <row r="167" s="1" customFormat="1" ht="18.75" customHeight="1">
      <c r="B167" s="335"/>
      <c r="C167" s="345"/>
      <c r="D167" s="345"/>
      <c r="E167" s="345"/>
      <c r="F167" s="356"/>
      <c r="G167" s="345"/>
      <c r="H167" s="345"/>
      <c r="I167" s="345"/>
      <c r="J167" s="345"/>
      <c r="K167" s="335"/>
    </row>
    <row r="168" s="1" customFormat="1" ht="18.75" customHeight="1">
      <c r="B168" s="335"/>
      <c r="C168" s="345"/>
      <c r="D168" s="345"/>
      <c r="E168" s="345"/>
      <c r="F168" s="356"/>
      <c r="G168" s="345"/>
      <c r="H168" s="345"/>
      <c r="I168" s="345"/>
      <c r="J168" s="345"/>
      <c r="K168" s="335"/>
    </row>
    <row r="169" s="1" customFormat="1" ht="18.75" customHeight="1">
      <c r="B169" s="307"/>
      <c r="C169" s="307"/>
      <c r="D169" s="307"/>
      <c r="E169" s="307"/>
      <c r="F169" s="307"/>
      <c r="G169" s="307"/>
      <c r="H169" s="307"/>
      <c r="I169" s="307"/>
      <c r="J169" s="307"/>
      <c r="K169" s="307"/>
    </row>
    <row r="170" s="1" customFormat="1" ht="7.5" customHeight="1">
      <c r="B170" s="286"/>
      <c r="C170" s="287"/>
      <c r="D170" s="287"/>
      <c r="E170" s="287"/>
      <c r="F170" s="287"/>
      <c r="G170" s="287"/>
      <c r="H170" s="287"/>
      <c r="I170" s="287"/>
      <c r="J170" s="287"/>
      <c r="K170" s="288"/>
    </row>
    <row r="171" s="1" customFormat="1" ht="45" customHeight="1">
      <c r="B171" s="289"/>
      <c r="C171" s="290" t="s">
        <v>1141</v>
      </c>
      <c r="D171" s="290"/>
      <c r="E171" s="290"/>
      <c r="F171" s="290"/>
      <c r="G171" s="290"/>
      <c r="H171" s="290"/>
      <c r="I171" s="290"/>
      <c r="J171" s="290"/>
      <c r="K171" s="291"/>
    </row>
    <row r="172" s="1" customFormat="1" ht="17.25" customHeight="1">
      <c r="B172" s="289"/>
      <c r="C172" s="314" t="s">
        <v>1069</v>
      </c>
      <c r="D172" s="314"/>
      <c r="E172" s="314"/>
      <c r="F172" s="314" t="s">
        <v>1070</v>
      </c>
      <c r="G172" s="357"/>
      <c r="H172" s="358" t="s">
        <v>59</v>
      </c>
      <c r="I172" s="358" t="s">
        <v>62</v>
      </c>
      <c r="J172" s="314" t="s">
        <v>1071</v>
      </c>
      <c r="K172" s="291"/>
    </row>
    <row r="173" s="1" customFormat="1" ht="17.25" customHeight="1">
      <c r="B173" s="292"/>
      <c r="C173" s="316" t="s">
        <v>1072</v>
      </c>
      <c r="D173" s="316"/>
      <c r="E173" s="316"/>
      <c r="F173" s="317" t="s">
        <v>1073</v>
      </c>
      <c r="G173" s="359"/>
      <c r="H173" s="360"/>
      <c r="I173" s="360"/>
      <c r="J173" s="316" t="s">
        <v>1074</v>
      </c>
      <c r="K173" s="294"/>
    </row>
    <row r="174" s="1" customFormat="1" ht="5.25" customHeight="1">
      <c r="B174" s="324"/>
      <c r="C174" s="319"/>
      <c r="D174" s="319"/>
      <c r="E174" s="319"/>
      <c r="F174" s="319"/>
      <c r="G174" s="320"/>
      <c r="H174" s="319"/>
      <c r="I174" s="319"/>
      <c r="J174" s="319"/>
      <c r="K174" s="347"/>
    </row>
    <row r="175" s="1" customFormat="1" ht="15" customHeight="1">
      <c r="B175" s="324"/>
      <c r="C175" s="299" t="s">
        <v>1078</v>
      </c>
      <c r="D175" s="299"/>
      <c r="E175" s="299"/>
      <c r="F175" s="322" t="s">
        <v>1075</v>
      </c>
      <c r="G175" s="299"/>
      <c r="H175" s="299" t="s">
        <v>1115</v>
      </c>
      <c r="I175" s="299" t="s">
        <v>1077</v>
      </c>
      <c r="J175" s="299">
        <v>120</v>
      </c>
      <c r="K175" s="347"/>
    </row>
    <row r="176" s="1" customFormat="1" ht="15" customHeight="1">
      <c r="B176" s="324"/>
      <c r="C176" s="299" t="s">
        <v>1124</v>
      </c>
      <c r="D176" s="299"/>
      <c r="E176" s="299"/>
      <c r="F176" s="322" t="s">
        <v>1075</v>
      </c>
      <c r="G176" s="299"/>
      <c r="H176" s="299" t="s">
        <v>1125</v>
      </c>
      <c r="I176" s="299" t="s">
        <v>1077</v>
      </c>
      <c r="J176" s="299" t="s">
        <v>1126</v>
      </c>
      <c r="K176" s="347"/>
    </row>
    <row r="177" s="1" customFormat="1" ht="15" customHeight="1">
      <c r="B177" s="324"/>
      <c r="C177" s="299" t="s">
        <v>92</v>
      </c>
      <c r="D177" s="299"/>
      <c r="E177" s="299"/>
      <c r="F177" s="322" t="s">
        <v>1075</v>
      </c>
      <c r="G177" s="299"/>
      <c r="H177" s="299" t="s">
        <v>1142</v>
      </c>
      <c r="I177" s="299" t="s">
        <v>1077</v>
      </c>
      <c r="J177" s="299" t="s">
        <v>1126</v>
      </c>
      <c r="K177" s="347"/>
    </row>
    <row r="178" s="1" customFormat="1" ht="15" customHeight="1">
      <c r="B178" s="324"/>
      <c r="C178" s="299" t="s">
        <v>1080</v>
      </c>
      <c r="D178" s="299"/>
      <c r="E178" s="299"/>
      <c r="F178" s="322" t="s">
        <v>1081</v>
      </c>
      <c r="G178" s="299"/>
      <c r="H178" s="299" t="s">
        <v>1142</v>
      </c>
      <c r="I178" s="299" t="s">
        <v>1077</v>
      </c>
      <c r="J178" s="299">
        <v>50</v>
      </c>
      <c r="K178" s="347"/>
    </row>
    <row r="179" s="1" customFormat="1" ht="15" customHeight="1">
      <c r="B179" s="324"/>
      <c r="C179" s="299" t="s">
        <v>1083</v>
      </c>
      <c r="D179" s="299"/>
      <c r="E179" s="299"/>
      <c r="F179" s="322" t="s">
        <v>1075</v>
      </c>
      <c r="G179" s="299"/>
      <c r="H179" s="299" t="s">
        <v>1142</v>
      </c>
      <c r="I179" s="299" t="s">
        <v>1085</v>
      </c>
      <c r="J179" s="299"/>
      <c r="K179" s="347"/>
    </row>
    <row r="180" s="1" customFormat="1" ht="15" customHeight="1">
      <c r="B180" s="324"/>
      <c r="C180" s="299" t="s">
        <v>1094</v>
      </c>
      <c r="D180" s="299"/>
      <c r="E180" s="299"/>
      <c r="F180" s="322" t="s">
        <v>1081</v>
      </c>
      <c r="G180" s="299"/>
      <c r="H180" s="299" t="s">
        <v>1142</v>
      </c>
      <c r="I180" s="299" t="s">
        <v>1077</v>
      </c>
      <c r="J180" s="299">
        <v>50</v>
      </c>
      <c r="K180" s="347"/>
    </row>
    <row r="181" s="1" customFormat="1" ht="15" customHeight="1">
      <c r="B181" s="324"/>
      <c r="C181" s="299" t="s">
        <v>1102</v>
      </c>
      <c r="D181" s="299"/>
      <c r="E181" s="299"/>
      <c r="F181" s="322" t="s">
        <v>1081</v>
      </c>
      <c r="G181" s="299"/>
      <c r="H181" s="299" t="s">
        <v>1142</v>
      </c>
      <c r="I181" s="299" t="s">
        <v>1077</v>
      </c>
      <c r="J181" s="299">
        <v>50</v>
      </c>
      <c r="K181" s="347"/>
    </row>
    <row r="182" s="1" customFormat="1" ht="15" customHeight="1">
      <c r="B182" s="324"/>
      <c r="C182" s="299" t="s">
        <v>1100</v>
      </c>
      <c r="D182" s="299"/>
      <c r="E182" s="299"/>
      <c r="F182" s="322" t="s">
        <v>1081</v>
      </c>
      <c r="G182" s="299"/>
      <c r="H182" s="299" t="s">
        <v>1142</v>
      </c>
      <c r="I182" s="299" t="s">
        <v>1077</v>
      </c>
      <c r="J182" s="299">
        <v>50</v>
      </c>
      <c r="K182" s="347"/>
    </row>
    <row r="183" s="1" customFormat="1" ht="15" customHeight="1">
      <c r="B183" s="324"/>
      <c r="C183" s="299" t="s">
        <v>117</v>
      </c>
      <c r="D183" s="299"/>
      <c r="E183" s="299"/>
      <c r="F183" s="322" t="s">
        <v>1075</v>
      </c>
      <c r="G183" s="299"/>
      <c r="H183" s="299" t="s">
        <v>1143</v>
      </c>
      <c r="I183" s="299" t="s">
        <v>1144</v>
      </c>
      <c r="J183" s="299"/>
      <c r="K183" s="347"/>
    </row>
    <row r="184" s="1" customFormat="1" ht="15" customHeight="1">
      <c r="B184" s="324"/>
      <c r="C184" s="299" t="s">
        <v>62</v>
      </c>
      <c r="D184" s="299"/>
      <c r="E184" s="299"/>
      <c r="F184" s="322" t="s">
        <v>1075</v>
      </c>
      <c r="G184" s="299"/>
      <c r="H184" s="299" t="s">
        <v>1145</v>
      </c>
      <c r="I184" s="299" t="s">
        <v>1146</v>
      </c>
      <c r="J184" s="299">
        <v>1</v>
      </c>
      <c r="K184" s="347"/>
    </row>
    <row r="185" s="1" customFormat="1" ht="15" customHeight="1">
      <c r="B185" s="324"/>
      <c r="C185" s="299" t="s">
        <v>58</v>
      </c>
      <c r="D185" s="299"/>
      <c r="E185" s="299"/>
      <c r="F185" s="322" t="s">
        <v>1075</v>
      </c>
      <c r="G185" s="299"/>
      <c r="H185" s="299" t="s">
        <v>1147</v>
      </c>
      <c r="I185" s="299" t="s">
        <v>1077</v>
      </c>
      <c r="J185" s="299">
        <v>20</v>
      </c>
      <c r="K185" s="347"/>
    </row>
    <row r="186" s="1" customFormat="1" ht="15" customHeight="1">
      <c r="B186" s="324"/>
      <c r="C186" s="299" t="s">
        <v>59</v>
      </c>
      <c r="D186" s="299"/>
      <c r="E186" s="299"/>
      <c r="F186" s="322" t="s">
        <v>1075</v>
      </c>
      <c r="G186" s="299"/>
      <c r="H186" s="299" t="s">
        <v>1148</v>
      </c>
      <c r="I186" s="299" t="s">
        <v>1077</v>
      </c>
      <c r="J186" s="299">
        <v>255</v>
      </c>
      <c r="K186" s="347"/>
    </row>
    <row r="187" s="1" customFormat="1" ht="15" customHeight="1">
      <c r="B187" s="324"/>
      <c r="C187" s="299" t="s">
        <v>118</v>
      </c>
      <c r="D187" s="299"/>
      <c r="E187" s="299"/>
      <c r="F187" s="322" t="s">
        <v>1075</v>
      </c>
      <c r="G187" s="299"/>
      <c r="H187" s="299" t="s">
        <v>1039</v>
      </c>
      <c r="I187" s="299" t="s">
        <v>1077</v>
      </c>
      <c r="J187" s="299">
        <v>10</v>
      </c>
      <c r="K187" s="347"/>
    </row>
    <row r="188" s="1" customFormat="1" ht="15" customHeight="1">
      <c r="B188" s="324"/>
      <c r="C188" s="299" t="s">
        <v>119</v>
      </c>
      <c r="D188" s="299"/>
      <c r="E188" s="299"/>
      <c r="F188" s="322" t="s">
        <v>1075</v>
      </c>
      <c r="G188" s="299"/>
      <c r="H188" s="299" t="s">
        <v>1149</v>
      </c>
      <c r="I188" s="299" t="s">
        <v>1110</v>
      </c>
      <c r="J188" s="299"/>
      <c r="K188" s="347"/>
    </row>
    <row r="189" s="1" customFormat="1" ht="15" customHeight="1">
      <c r="B189" s="324"/>
      <c r="C189" s="299" t="s">
        <v>1150</v>
      </c>
      <c r="D189" s="299"/>
      <c r="E189" s="299"/>
      <c r="F189" s="322" t="s">
        <v>1075</v>
      </c>
      <c r="G189" s="299"/>
      <c r="H189" s="299" t="s">
        <v>1151</v>
      </c>
      <c r="I189" s="299" t="s">
        <v>1110</v>
      </c>
      <c r="J189" s="299"/>
      <c r="K189" s="347"/>
    </row>
    <row r="190" s="1" customFormat="1" ht="15" customHeight="1">
      <c r="B190" s="324"/>
      <c r="C190" s="299" t="s">
        <v>1139</v>
      </c>
      <c r="D190" s="299"/>
      <c r="E190" s="299"/>
      <c r="F190" s="322" t="s">
        <v>1075</v>
      </c>
      <c r="G190" s="299"/>
      <c r="H190" s="299" t="s">
        <v>1152</v>
      </c>
      <c r="I190" s="299" t="s">
        <v>1110</v>
      </c>
      <c r="J190" s="299"/>
      <c r="K190" s="347"/>
    </row>
    <row r="191" s="1" customFormat="1" ht="15" customHeight="1">
      <c r="B191" s="324"/>
      <c r="C191" s="299" t="s">
        <v>121</v>
      </c>
      <c r="D191" s="299"/>
      <c r="E191" s="299"/>
      <c r="F191" s="322" t="s">
        <v>1081</v>
      </c>
      <c r="G191" s="299"/>
      <c r="H191" s="299" t="s">
        <v>1153</v>
      </c>
      <c r="I191" s="299" t="s">
        <v>1077</v>
      </c>
      <c r="J191" s="299">
        <v>50</v>
      </c>
      <c r="K191" s="347"/>
    </row>
    <row r="192" s="1" customFormat="1" ht="15" customHeight="1">
      <c r="B192" s="324"/>
      <c r="C192" s="299" t="s">
        <v>1154</v>
      </c>
      <c r="D192" s="299"/>
      <c r="E192" s="299"/>
      <c r="F192" s="322" t="s">
        <v>1081</v>
      </c>
      <c r="G192" s="299"/>
      <c r="H192" s="299" t="s">
        <v>1155</v>
      </c>
      <c r="I192" s="299" t="s">
        <v>1156</v>
      </c>
      <c r="J192" s="299"/>
      <c r="K192" s="347"/>
    </row>
    <row r="193" s="1" customFormat="1" ht="15" customHeight="1">
      <c r="B193" s="324"/>
      <c r="C193" s="299" t="s">
        <v>1157</v>
      </c>
      <c r="D193" s="299"/>
      <c r="E193" s="299"/>
      <c r="F193" s="322" t="s">
        <v>1081</v>
      </c>
      <c r="G193" s="299"/>
      <c r="H193" s="299" t="s">
        <v>1158</v>
      </c>
      <c r="I193" s="299" t="s">
        <v>1156</v>
      </c>
      <c r="J193" s="299"/>
      <c r="K193" s="347"/>
    </row>
    <row r="194" s="1" customFormat="1" ht="15" customHeight="1">
      <c r="B194" s="324"/>
      <c r="C194" s="299" t="s">
        <v>1159</v>
      </c>
      <c r="D194" s="299"/>
      <c r="E194" s="299"/>
      <c r="F194" s="322" t="s">
        <v>1081</v>
      </c>
      <c r="G194" s="299"/>
      <c r="H194" s="299" t="s">
        <v>1160</v>
      </c>
      <c r="I194" s="299" t="s">
        <v>1156</v>
      </c>
      <c r="J194" s="299"/>
      <c r="K194" s="347"/>
    </row>
    <row r="195" s="1" customFormat="1" ht="15" customHeight="1">
      <c r="B195" s="324"/>
      <c r="C195" s="361" t="s">
        <v>1161</v>
      </c>
      <c r="D195" s="299"/>
      <c r="E195" s="299"/>
      <c r="F195" s="322" t="s">
        <v>1081</v>
      </c>
      <c r="G195" s="299"/>
      <c r="H195" s="299" t="s">
        <v>1162</v>
      </c>
      <c r="I195" s="299" t="s">
        <v>1163</v>
      </c>
      <c r="J195" s="362" t="s">
        <v>1164</v>
      </c>
      <c r="K195" s="347"/>
    </row>
    <row r="196" s="17" customFormat="1" ht="15" customHeight="1">
      <c r="B196" s="363"/>
      <c r="C196" s="364" t="s">
        <v>1165</v>
      </c>
      <c r="D196" s="365"/>
      <c r="E196" s="365"/>
      <c r="F196" s="366" t="s">
        <v>1081</v>
      </c>
      <c r="G196" s="365"/>
      <c r="H196" s="365" t="s">
        <v>1166</v>
      </c>
      <c r="I196" s="365" t="s">
        <v>1163</v>
      </c>
      <c r="J196" s="367" t="s">
        <v>1164</v>
      </c>
      <c r="K196" s="368"/>
    </row>
    <row r="197" s="1" customFormat="1" ht="15" customHeight="1">
      <c r="B197" s="324"/>
      <c r="C197" s="361" t="s">
        <v>47</v>
      </c>
      <c r="D197" s="299"/>
      <c r="E197" s="299"/>
      <c r="F197" s="322" t="s">
        <v>1075</v>
      </c>
      <c r="G197" s="299"/>
      <c r="H197" s="296" t="s">
        <v>1167</v>
      </c>
      <c r="I197" s="299" t="s">
        <v>1168</v>
      </c>
      <c r="J197" s="299"/>
      <c r="K197" s="347"/>
    </row>
    <row r="198" s="1" customFormat="1" ht="15" customHeight="1">
      <c r="B198" s="324"/>
      <c r="C198" s="361" t="s">
        <v>1169</v>
      </c>
      <c r="D198" s="299"/>
      <c r="E198" s="299"/>
      <c r="F198" s="322" t="s">
        <v>1075</v>
      </c>
      <c r="G198" s="299"/>
      <c r="H198" s="299" t="s">
        <v>1170</v>
      </c>
      <c r="I198" s="299" t="s">
        <v>1110</v>
      </c>
      <c r="J198" s="299"/>
      <c r="K198" s="347"/>
    </row>
    <row r="199" s="1" customFormat="1" ht="15" customHeight="1">
      <c r="B199" s="324"/>
      <c r="C199" s="361" t="s">
        <v>1171</v>
      </c>
      <c r="D199" s="299"/>
      <c r="E199" s="299"/>
      <c r="F199" s="322" t="s">
        <v>1075</v>
      </c>
      <c r="G199" s="299"/>
      <c r="H199" s="299" t="s">
        <v>1172</v>
      </c>
      <c r="I199" s="299" t="s">
        <v>1110</v>
      </c>
      <c r="J199" s="299"/>
      <c r="K199" s="347"/>
    </row>
    <row r="200" s="1" customFormat="1" ht="15" customHeight="1">
      <c r="B200" s="324"/>
      <c r="C200" s="361" t="s">
        <v>1173</v>
      </c>
      <c r="D200" s="299"/>
      <c r="E200" s="299"/>
      <c r="F200" s="322" t="s">
        <v>1081</v>
      </c>
      <c r="G200" s="299"/>
      <c r="H200" s="299" t="s">
        <v>1174</v>
      </c>
      <c r="I200" s="299" t="s">
        <v>1110</v>
      </c>
      <c r="J200" s="299"/>
      <c r="K200" s="347"/>
    </row>
    <row r="201" s="1" customFormat="1" ht="15" customHeight="1">
      <c r="B201" s="353"/>
      <c r="C201" s="369"/>
      <c r="D201" s="354"/>
      <c r="E201" s="354"/>
      <c r="F201" s="354"/>
      <c r="G201" s="354"/>
      <c r="H201" s="354"/>
      <c r="I201" s="354"/>
      <c r="J201" s="354"/>
      <c r="K201" s="355"/>
    </row>
    <row r="202" s="1" customFormat="1" ht="18.75" customHeight="1">
      <c r="B202" s="335"/>
      <c r="C202" s="345"/>
      <c r="D202" s="345"/>
      <c r="E202" s="345"/>
      <c r="F202" s="356"/>
      <c r="G202" s="345"/>
      <c r="H202" s="345"/>
      <c r="I202" s="345"/>
      <c r="J202" s="345"/>
      <c r="K202" s="335"/>
    </row>
    <row r="203" s="1" customFormat="1" ht="18.75" customHeight="1">
      <c r="B203" s="307"/>
      <c r="C203" s="307"/>
      <c r="D203" s="307"/>
      <c r="E203" s="307"/>
      <c r="F203" s="307"/>
      <c r="G203" s="307"/>
      <c r="H203" s="307"/>
      <c r="I203" s="307"/>
      <c r="J203" s="307"/>
      <c r="K203" s="307"/>
    </row>
    <row r="204" s="1" customFormat="1" ht="13.5">
      <c r="B204" s="286"/>
      <c r="C204" s="287"/>
      <c r="D204" s="287"/>
      <c r="E204" s="287"/>
      <c r="F204" s="287"/>
      <c r="G204" s="287"/>
      <c r="H204" s="287"/>
      <c r="I204" s="287"/>
      <c r="J204" s="287"/>
      <c r="K204" s="288"/>
    </row>
    <row r="205" s="1" customFormat="1" ht="21" customHeight="1">
      <c r="B205" s="289"/>
      <c r="C205" s="290" t="s">
        <v>1175</v>
      </c>
      <c r="D205" s="290"/>
      <c r="E205" s="290"/>
      <c r="F205" s="290"/>
      <c r="G205" s="290"/>
      <c r="H205" s="290"/>
      <c r="I205" s="290"/>
      <c r="J205" s="290"/>
      <c r="K205" s="291"/>
    </row>
    <row r="206" s="1" customFormat="1" ht="25.5" customHeight="1">
      <c r="B206" s="289"/>
      <c r="C206" s="370" t="s">
        <v>1176</v>
      </c>
      <c r="D206" s="370"/>
      <c r="E206" s="370"/>
      <c r="F206" s="370" t="s">
        <v>1177</v>
      </c>
      <c r="G206" s="371"/>
      <c r="H206" s="370" t="s">
        <v>1178</v>
      </c>
      <c r="I206" s="370"/>
      <c r="J206" s="370"/>
      <c r="K206" s="291"/>
    </row>
    <row r="207" s="1" customFormat="1" ht="5.25" customHeight="1">
      <c r="B207" s="324"/>
      <c r="C207" s="319"/>
      <c r="D207" s="319"/>
      <c r="E207" s="319"/>
      <c r="F207" s="319"/>
      <c r="G207" s="345"/>
      <c r="H207" s="319"/>
      <c r="I207" s="319"/>
      <c r="J207" s="319"/>
      <c r="K207" s="347"/>
    </row>
    <row r="208" s="1" customFormat="1" ht="15" customHeight="1">
      <c r="B208" s="324"/>
      <c r="C208" s="299" t="s">
        <v>1168</v>
      </c>
      <c r="D208" s="299"/>
      <c r="E208" s="299"/>
      <c r="F208" s="322" t="s">
        <v>48</v>
      </c>
      <c r="G208" s="299"/>
      <c r="H208" s="299" t="s">
        <v>1179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49</v>
      </c>
      <c r="G209" s="299"/>
      <c r="H209" s="299" t="s">
        <v>1180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52</v>
      </c>
      <c r="G210" s="299"/>
      <c r="H210" s="299" t="s">
        <v>1181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50</v>
      </c>
      <c r="G211" s="299"/>
      <c r="H211" s="299" t="s">
        <v>1182</v>
      </c>
      <c r="I211" s="299"/>
      <c r="J211" s="299"/>
      <c r="K211" s="347"/>
    </row>
    <row r="212" s="1" customFormat="1" ht="15" customHeight="1">
      <c r="B212" s="324"/>
      <c r="C212" s="299"/>
      <c r="D212" s="299"/>
      <c r="E212" s="299"/>
      <c r="F212" s="322" t="s">
        <v>51</v>
      </c>
      <c r="G212" s="299"/>
      <c r="H212" s="299" t="s">
        <v>1183</v>
      </c>
      <c r="I212" s="299"/>
      <c r="J212" s="299"/>
      <c r="K212" s="347"/>
    </row>
    <row r="213" s="1" customFormat="1" ht="15" customHeight="1">
      <c r="B213" s="324"/>
      <c r="C213" s="299"/>
      <c r="D213" s="299"/>
      <c r="E213" s="299"/>
      <c r="F213" s="322"/>
      <c r="G213" s="299"/>
      <c r="H213" s="299"/>
      <c r="I213" s="299"/>
      <c r="J213" s="299"/>
      <c r="K213" s="347"/>
    </row>
    <row r="214" s="1" customFormat="1" ht="15" customHeight="1">
      <c r="B214" s="324"/>
      <c r="C214" s="299" t="s">
        <v>1122</v>
      </c>
      <c r="D214" s="299"/>
      <c r="E214" s="299"/>
      <c r="F214" s="322" t="s">
        <v>84</v>
      </c>
      <c r="G214" s="299"/>
      <c r="H214" s="299" t="s">
        <v>1184</v>
      </c>
      <c r="I214" s="299"/>
      <c r="J214" s="299"/>
      <c r="K214" s="347"/>
    </row>
    <row r="215" s="1" customFormat="1" ht="15" customHeight="1">
      <c r="B215" s="324"/>
      <c r="C215" s="299"/>
      <c r="D215" s="299"/>
      <c r="E215" s="299"/>
      <c r="F215" s="322" t="s">
        <v>1019</v>
      </c>
      <c r="G215" s="299"/>
      <c r="H215" s="299" t="s">
        <v>1020</v>
      </c>
      <c r="I215" s="299"/>
      <c r="J215" s="299"/>
      <c r="K215" s="347"/>
    </row>
    <row r="216" s="1" customFormat="1" ht="15" customHeight="1">
      <c r="B216" s="324"/>
      <c r="C216" s="299"/>
      <c r="D216" s="299"/>
      <c r="E216" s="299"/>
      <c r="F216" s="322" t="s">
        <v>1017</v>
      </c>
      <c r="G216" s="299"/>
      <c r="H216" s="299" t="s">
        <v>1185</v>
      </c>
      <c r="I216" s="299"/>
      <c r="J216" s="299"/>
      <c r="K216" s="347"/>
    </row>
    <row r="217" s="1" customFormat="1" ht="15" customHeight="1">
      <c r="B217" s="372"/>
      <c r="C217" s="299"/>
      <c r="D217" s="299"/>
      <c r="E217" s="299"/>
      <c r="F217" s="322" t="s">
        <v>1021</v>
      </c>
      <c r="G217" s="361"/>
      <c r="H217" s="351" t="s">
        <v>83</v>
      </c>
      <c r="I217" s="351"/>
      <c r="J217" s="351"/>
      <c r="K217" s="373"/>
    </row>
    <row r="218" s="1" customFormat="1" ht="15" customHeight="1">
      <c r="B218" s="372"/>
      <c r="C218" s="299"/>
      <c r="D218" s="299"/>
      <c r="E218" s="299"/>
      <c r="F218" s="322" t="s">
        <v>1022</v>
      </c>
      <c r="G218" s="361"/>
      <c r="H218" s="351" t="s">
        <v>1186</v>
      </c>
      <c r="I218" s="351"/>
      <c r="J218" s="351"/>
      <c r="K218" s="373"/>
    </row>
    <row r="219" s="1" customFormat="1" ht="15" customHeight="1">
      <c r="B219" s="372"/>
      <c r="C219" s="299"/>
      <c r="D219" s="299"/>
      <c r="E219" s="299"/>
      <c r="F219" s="322"/>
      <c r="G219" s="361"/>
      <c r="H219" s="351"/>
      <c r="I219" s="351"/>
      <c r="J219" s="351"/>
      <c r="K219" s="373"/>
    </row>
    <row r="220" s="1" customFormat="1" ht="15" customHeight="1">
      <c r="B220" s="372"/>
      <c r="C220" s="299" t="s">
        <v>1146</v>
      </c>
      <c r="D220" s="299"/>
      <c r="E220" s="299"/>
      <c r="F220" s="322">
        <v>1</v>
      </c>
      <c r="G220" s="361"/>
      <c r="H220" s="351" t="s">
        <v>1187</v>
      </c>
      <c r="I220" s="351"/>
      <c r="J220" s="351"/>
      <c r="K220" s="373"/>
    </row>
    <row r="221" s="1" customFormat="1" ht="15" customHeight="1">
      <c r="B221" s="372"/>
      <c r="C221" s="299"/>
      <c r="D221" s="299"/>
      <c r="E221" s="299"/>
      <c r="F221" s="322">
        <v>2</v>
      </c>
      <c r="G221" s="361"/>
      <c r="H221" s="351" t="s">
        <v>1188</v>
      </c>
      <c r="I221" s="351"/>
      <c r="J221" s="351"/>
      <c r="K221" s="373"/>
    </row>
    <row r="222" s="1" customFormat="1" ht="15" customHeight="1">
      <c r="B222" s="372"/>
      <c r="C222" s="299"/>
      <c r="D222" s="299"/>
      <c r="E222" s="299"/>
      <c r="F222" s="322">
        <v>3</v>
      </c>
      <c r="G222" s="361"/>
      <c r="H222" s="351" t="s">
        <v>1189</v>
      </c>
      <c r="I222" s="351"/>
      <c r="J222" s="351"/>
      <c r="K222" s="373"/>
    </row>
    <row r="223" s="1" customFormat="1" ht="15" customHeight="1">
      <c r="B223" s="372"/>
      <c r="C223" s="299"/>
      <c r="D223" s="299"/>
      <c r="E223" s="299"/>
      <c r="F223" s="322">
        <v>4</v>
      </c>
      <c r="G223" s="361"/>
      <c r="H223" s="351" t="s">
        <v>1190</v>
      </c>
      <c r="I223" s="351"/>
      <c r="J223" s="351"/>
      <c r="K223" s="373"/>
    </row>
    <row r="224" s="1" customFormat="1" ht="12.75" customHeight="1">
      <c r="B224" s="374"/>
      <c r="C224" s="375"/>
      <c r="D224" s="375"/>
      <c r="E224" s="375"/>
      <c r="F224" s="375"/>
      <c r="G224" s="375"/>
      <c r="H224" s="375"/>
      <c r="I224" s="375"/>
      <c r="J224" s="375"/>
      <c r="K224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ROUSEK</dc:creator>
  <cp:lastModifiedBy>Martin ROUSEK</cp:lastModifiedBy>
  <dcterms:created xsi:type="dcterms:W3CDTF">2024-07-02T05:05:08Z</dcterms:created>
  <dcterms:modified xsi:type="dcterms:W3CDTF">2024-07-02T05:05:15Z</dcterms:modified>
</cp:coreProperties>
</file>